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72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0">Лист1!$A$1:$AC$47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1"/>
  <c r="K47"/>
  <c r="P47"/>
  <c r="Q47"/>
  <c r="P103"/>
  <c r="Z47"/>
  <c r="AA47"/>
  <c r="T47"/>
  <c r="U47"/>
  <c r="J47"/>
  <c r="O15"/>
  <c r="O22"/>
  <c r="O24"/>
  <c r="O25"/>
  <c r="O29"/>
  <c r="O30"/>
  <c r="O32"/>
  <c r="O33"/>
  <c r="O34"/>
  <c r="O35"/>
  <c r="O36"/>
  <c r="O37"/>
  <c r="O40"/>
  <c r="O41"/>
  <c r="O42"/>
  <c r="O43"/>
  <c r="O44"/>
  <c r="O45"/>
  <c r="O46"/>
  <c r="O47" l="1"/>
  <c r="D46"/>
  <c r="E46" s="1"/>
  <c r="AC47"/>
  <c r="X47"/>
  <c r="V47"/>
  <c r="R47"/>
  <c r="M47"/>
  <c r="F47"/>
  <c r="S47"/>
  <c r="W47"/>
  <c r="Y47"/>
  <c r="V45" i="5" l="1"/>
  <c r="U45"/>
  <c r="T45" l="1"/>
  <c r="S45"/>
  <c r="R45"/>
  <c r="Q45"/>
  <c r="P45"/>
  <c r="O45"/>
  <c r="N45"/>
  <c r="M45"/>
  <c r="L45"/>
  <c r="K45"/>
  <c r="J45"/>
  <c r="I45"/>
  <c r="H45"/>
  <c r="G45"/>
  <c r="F45"/>
  <c r="E45" l="1"/>
  <c r="D45"/>
  <c r="C45"/>
  <c r="D44"/>
  <c r="D43"/>
  <c r="D42"/>
  <c r="D41"/>
  <c r="D40"/>
  <c r="D39"/>
  <c r="E38" s="1"/>
  <c r="D38"/>
  <c r="D37"/>
  <c r="D36"/>
  <c r="D35"/>
  <c r="E35" s="1"/>
  <c r="D34"/>
  <c r="D33"/>
  <c r="E32" s="1"/>
  <c r="D32"/>
  <c r="D31"/>
  <c r="D30"/>
  <c r="D29"/>
  <c r="D28"/>
  <c r="D27"/>
  <c r="D26"/>
  <c r="D25"/>
  <c r="E24" s="1"/>
  <c r="D24"/>
  <c r="D23"/>
  <c r="D22"/>
  <c r="D21"/>
  <c r="D20"/>
  <c r="D19"/>
  <c r="D18"/>
  <c r="D17"/>
  <c r="E16" s="1"/>
  <c r="D16"/>
  <c r="D15"/>
  <c r="D14"/>
  <c r="D13"/>
  <c r="E13" s="1"/>
  <c r="D12"/>
  <c r="D11"/>
  <c r="D10"/>
  <c r="E10" s="1"/>
  <c r="D9"/>
  <c r="E42" l="1"/>
  <c r="E20"/>
  <c r="E28"/>
  <c r="E17"/>
  <c r="E25"/>
  <c r="E33"/>
  <c r="E39"/>
  <c r="E11"/>
  <c r="E18"/>
  <c r="E26"/>
  <c r="E40"/>
  <c r="E12"/>
  <c r="E19"/>
  <c r="E27"/>
  <c r="E34"/>
  <c r="E41"/>
  <c r="E21"/>
  <c r="E29"/>
  <c r="E43"/>
  <c r="E14"/>
  <c r="E22"/>
  <c r="E30"/>
  <c r="E36"/>
  <c r="E44"/>
  <c r="E9"/>
  <c r="E15"/>
  <c r="E23"/>
  <c r="E31"/>
  <c r="E37"/>
  <c r="D8"/>
  <c r="D7"/>
  <c r="AB46" i="3"/>
  <c r="AA46"/>
  <c r="Z46"/>
  <c r="Y46"/>
  <c r="X46"/>
  <c r="W46"/>
  <c r="V46"/>
  <c r="U46"/>
  <c r="T46"/>
  <c r="S46"/>
  <c r="R46"/>
  <c r="Q46"/>
  <c r="P46"/>
  <c r="O46"/>
  <c r="N46"/>
  <c r="M46"/>
  <c r="L46"/>
  <c r="F46" s="1"/>
  <c r="H46"/>
  <c r="E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A44" i="2"/>
  <c r="Z44"/>
  <c r="Y44"/>
  <c r="V44"/>
  <c r="U44"/>
  <c r="S44"/>
  <c r="Q44"/>
  <c r="N44"/>
  <c r="M44"/>
  <c r="L44"/>
  <c r="K44"/>
  <c r="I44"/>
  <c r="G44"/>
  <c r="G9" i="3" l="1"/>
  <c r="G17"/>
  <c r="G25"/>
  <c r="G33"/>
  <c r="G41"/>
  <c r="G14"/>
  <c r="G22"/>
  <c r="G30"/>
  <c r="G38"/>
  <c r="G10"/>
  <c r="G26"/>
  <c r="G42"/>
  <c r="G19"/>
  <c r="G35"/>
  <c r="G7"/>
  <c r="G15"/>
  <c r="G23"/>
  <c r="G31"/>
  <c r="G39"/>
  <c r="G46"/>
  <c r="G8"/>
  <c r="G16"/>
  <c r="G24"/>
  <c r="G32"/>
  <c r="G40"/>
  <c r="G18"/>
  <c r="G34"/>
  <c r="E7" i="5"/>
  <c r="G11" i="3"/>
  <c r="G27"/>
  <c r="G43"/>
  <c r="G12"/>
  <c r="G20"/>
  <c r="G28"/>
  <c r="G36"/>
  <c r="G44"/>
  <c r="G13"/>
  <c r="G21"/>
  <c r="G29"/>
  <c r="G37"/>
  <c r="G45"/>
  <c r="E8" i="5"/>
  <c r="D44" i="2"/>
  <c r="C44"/>
  <c r="X43"/>
  <c r="T43"/>
  <c r="R43"/>
  <c r="P43"/>
  <c r="J43"/>
  <c r="H43"/>
  <c r="D43"/>
  <c r="E43" s="1"/>
  <c r="X42"/>
  <c r="T42"/>
  <c r="R42"/>
  <c r="P42"/>
  <c r="J42"/>
  <c r="E42"/>
  <c r="D42"/>
  <c r="X41"/>
  <c r="T41"/>
  <c r="R41"/>
  <c r="P41"/>
  <c r="J41"/>
  <c r="H41"/>
  <c r="E41"/>
  <c r="D41"/>
  <c r="X40"/>
  <c r="T40"/>
  <c r="R40"/>
  <c r="P40"/>
  <c r="J40"/>
  <c r="H40"/>
  <c r="E40"/>
  <c r="D40"/>
  <c r="X39"/>
  <c r="T39"/>
  <c r="R39"/>
  <c r="P39"/>
  <c r="J39"/>
  <c r="H39"/>
  <c r="E39"/>
  <c r="D39"/>
  <c r="X38"/>
  <c r="T38"/>
  <c r="R38"/>
  <c r="P38"/>
  <c r="J38"/>
  <c r="H38"/>
  <c r="E38"/>
  <c r="D38"/>
  <c r="X37"/>
  <c r="T37"/>
  <c r="R37"/>
  <c r="P37"/>
  <c r="J37"/>
  <c r="H37"/>
  <c r="E37"/>
  <c r="D37"/>
  <c r="X36"/>
  <c r="T36"/>
  <c r="R36"/>
  <c r="P36"/>
  <c r="J36"/>
  <c r="H36"/>
  <c r="E36"/>
  <c r="D36"/>
  <c r="X35"/>
  <c r="T35"/>
  <c r="R35"/>
  <c r="P35"/>
  <c r="J35"/>
  <c r="H35"/>
  <c r="D35"/>
  <c r="E35" s="1"/>
  <c r="X34"/>
  <c r="T34"/>
  <c r="R34"/>
  <c r="P34"/>
  <c r="J34"/>
  <c r="H34"/>
  <c r="D34"/>
  <c r="E34" s="1"/>
  <c r="X33"/>
  <c r="T33"/>
  <c r="R33"/>
  <c r="P33"/>
  <c r="J33"/>
  <c r="H33"/>
  <c r="D33"/>
  <c r="E33" s="1"/>
  <c r="X32"/>
  <c r="T32"/>
  <c r="R32"/>
  <c r="P32"/>
  <c r="J32"/>
  <c r="H32"/>
  <c r="D32"/>
  <c r="E32" s="1"/>
  <c r="X31"/>
  <c r="T31"/>
  <c r="R31"/>
  <c r="J31"/>
  <c r="H31"/>
  <c r="D31"/>
  <c r="E31" s="1"/>
  <c r="X30"/>
  <c r="T30"/>
  <c r="R30"/>
  <c r="P30"/>
  <c r="J30"/>
  <c r="H30"/>
  <c r="D30"/>
  <c r="E30" s="1"/>
  <c r="X29"/>
  <c r="T29"/>
  <c r="R29"/>
  <c r="J29"/>
  <c r="H29"/>
  <c r="D29"/>
  <c r="X28"/>
  <c r="T28"/>
  <c r="R28"/>
  <c r="P28"/>
  <c r="J28"/>
  <c r="H28"/>
  <c r="D28"/>
  <c r="X27"/>
  <c r="T27"/>
  <c r="R27"/>
  <c r="J27"/>
  <c r="D27"/>
  <c r="E27" s="1"/>
  <c r="X26"/>
  <c r="T26"/>
  <c r="R26"/>
  <c r="P26"/>
  <c r="J26"/>
  <c r="H26"/>
  <c r="D26"/>
  <c r="X25"/>
  <c r="T25"/>
  <c r="R25"/>
  <c r="P25"/>
  <c r="J25"/>
  <c r="H25"/>
  <c r="D25"/>
  <c r="X24"/>
  <c r="T24"/>
  <c r="R24"/>
  <c r="P24"/>
  <c r="J24"/>
  <c r="H24"/>
  <c r="D24"/>
  <c r="X23"/>
  <c r="T23"/>
  <c r="R23"/>
  <c r="P23"/>
  <c r="J23"/>
  <c r="H23"/>
  <c r="D23"/>
  <c r="E23" s="1"/>
  <c r="X22"/>
  <c r="T22"/>
  <c r="R22"/>
  <c r="P22"/>
  <c r="J22"/>
  <c r="H22"/>
  <c r="D22"/>
  <c r="X21"/>
  <c r="T21"/>
  <c r="R21"/>
  <c r="P21"/>
  <c r="J21"/>
  <c r="H21"/>
  <c r="D21"/>
  <c r="E21" s="1"/>
  <c r="X20"/>
  <c r="T20"/>
  <c r="R20"/>
  <c r="P20"/>
  <c r="J20"/>
  <c r="H20"/>
  <c r="D20"/>
  <c r="X19"/>
  <c r="T19"/>
  <c r="R19"/>
  <c r="P19"/>
  <c r="J19"/>
  <c r="H19"/>
  <c r="D19"/>
  <c r="X18"/>
  <c r="T18"/>
  <c r="R18"/>
  <c r="P18"/>
  <c r="J18"/>
  <c r="H18"/>
  <c r="D18"/>
  <c r="E18" s="1"/>
  <c r="X17"/>
  <c r="T17"/>
  <c r="R17"/>
  <c r="P17"/>
  <c r="J17"/>
  <c r="H17"/>
  <c r="D17"/>
  <c r="X16"/>
  <c r="T16"/>
  <c r="R16"/>
  <c r="P16"/>
  <c r="J16"/>
  <c r="H16"/>
  <c r="D16"/>
  <c r="X15"/>
  <c r="T15"/>
  <c r="R15"/>
  <c r="P15"/>
  <c r="J15"/>
  <c r="H15"/>
  <c r="D15"/>
  <c r="E15" s="1"/>
  <c r="X14"/>
  <c r="T14"/>
  <c r="R14"/>
  <c r="J14"/>
  <c r="H14"/>
  <c r="D14"/>
  <c r="E14" s="1"/>
  <c r="X13"/>
  <c r="T13"/>
  <c r="R13"/>
  <c r="P13"/>
  <c r="J13"/>
  <c r="H13"/>
  <c r="D13"/>
  <c r="T12"/>
  <c r="R12"/>
  <c r="P12"/>
  <c r="J12"/>
  <c r="H12"/>
  <c r="D12"/>
  <c r="X11"/>
  <c r="T11"/>
  <c r="R11"/>
  <c r="P11"/>
  <c r="J11"/>
  <c r="H11"/>
  <c r="D11"/>
  <c r="E11" s="1"/>
  <c r="X10"/>
  <c r="T10"/>
  <c r="R10"/>
  <c r="P10"/>
  <c r="H10"/>
  <c r="D10"/>
  <c r="X9"/>
  <c r="T9"/>
  <c r="R9"/>
  <c r="P9"/>
  <c r="J9"/>
  <c r="H9"/>
  <c r="D9"/>
  <c r="X8"/>
  <c r="T8"/>
  <c r="R8"/>
  <c r="J8"/>
  <c r="H8"/>
  <c r="D8"/>
  <c r="X7"/>
  <c r="T7"/>
  <c r="R7"/>
  <c r="P7"/>
  <c r="J7"/>
  <c r="H7"/>
  <c r="E44" l="1"/>
  <c r="AB44" s="1"/>
  <c r="AB42"/>
  <c r="AB43"/>
  <c r="AB31"/>
  <c r="AB32"/>
  <c r="AB33"/>
  <c r="AB34"/>
  <c r="AB35"/>
  <c r="AB36"/>
  <c r="AB37"/>
  <c r="AB38"/>
  <c r="AB39"/>
  <c r="AB40"/>
  <c r="AB41"/>
  <c r="AB15"/>
  <c r="AB18"/>
  <c r="AB21"/>
  <c r="AB23"/>
  <c r="E16"/>
  <c r="AB16" s="1"/>
  <c r="E24"/>
  <c r="AB24" s="1"/>
  <c r="E26"/>
  <c r="AB26" s="1"/>
  <c r="AB11"/>
  <c r="E12"/>
  <c r="AB12" s="1"/>
  <c r="E9"/>
  <c r="AB9" s="1"/>
  <c r="E10"/>
  <c r="AB10" s="1"/>
  <c r="E8"/>
  <c r="AB8" s="1"/>
  <c r="AB30"/>
  <c r="AB14"/>
  <c r="AB13"/>
  <c r="E17"/>
  <c r="AB17" s="1"/>
  <c r="E19"/>
  <c r="AB19" s="1"/>
  <c r="E20"/>
  <c r="AB20" s="1"/>
  <c r="E22"/>
  <c r="AB22" s="1"/>
  <c r="E25"/>
  <c r="AB25" s="1"/>
  <c r="E13"/>
  <c r="AB27"/>
  <c r="E28"/>
  <c r="AB28" s="1"/>
  <c r="E29"/>
  <c r="AB29" s="1"/>
  <c r="D7"/>
  <c r="X6"/>
  <c r="X44" s="1"/>
  <c r="W44" s="1"/>
  <c r="T6"/>
  <c r="T44" s="1"/>
  <c r="R6"/>
  <c r="R44" s="1"/>
  <c r="P6"/>
  <c r="P44" s="1"/>
  <c r="O44" s="1"/>
  <c r="J6"/>
  <c r="J44" s="1"/>
  <c r="H6"/>
  <c r="H44" s="1"/>
  <c r="D6"/>
  <c r="E6" s="1"/>
  <c r="AF103" i="1"/>
  <c r="AE103"/>
  <c r="AD103"/>
  <c r="AA103"/>
  <c r="Z103"/>
  <c r="Y103"/>
  <c r="X103"/>
  <c r="W103"/>
  <c r="V103"/>
  <c r="U103"/>
  <c r="T103"/>
  <c r="L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N64" l="1"/>
  <c r="N88"/>
  <c r="N80"/>
  <c r="N72"/>
  <c r="N96"/>
  <c r="M103"/>
  <c r="N103" s="1"/>
  <c r="N98"/>
  <c r="N100"/>
  <c r="N71"/>
  <c r="N79"/>
  <c r="N87"/>
  <c r="N95"/>
  <c r="N101"/>
  <c r="N97"/>
  <c r="N99"/>
  <c r="AB6" i="2"/>
  <c r="E7"/>
  <c r="AB7" s="1"/>
  <c r="N65" i="1"/>
  <c r="N81"/>
  <c r="N66"/>
  <c r="N82"/>
  <c r="N75"/>
  <c r="N91"/>
  <c r="N68"/>
  <c r="N84"/>
  <c r="N69"/>
  <c r="N85"/>
  <c r="N93"/>
  <c r="N70"/>
  <c r="N78"/>
  <c r="N86"/>
  <c r="N94"/>
  <c r="N102"/>
  <c r="N73"/>
  <c r="N89"/>
  <c r="N74"/>
  <c r="N90"/>
  <c r="N67"/>
  <c r="N83"/>
  <c r="N76"/>
  <c r="N92"/>
  <c r="N77"/>
  <c r="D45" l="1"/>
  <c r="E45" s="1"/>
  <c r="D44" l="1"/>
  <c r="E44" s="1"/>
  <c r="D43"/>
  <c r="E43" s="1"/>
  <c r="D42"/>
  <c r="E42" s="1"/>
  <c r="D41"/>
  <c r="D40"/>
  <c r="E40" s="1"/>
  <c r="D39"/>
  <c r="E39" s="1"/>
  <c r="D38"/>
  <c r="E38" s="1"/>
  <c r="D37"/>
  <c r="E37" s="1"/>
  <c r="D36"/>
  <c r="E36" s="1"/>
  <c r="AB35"/>
  <c r="D35"/>
  <c r="E35" s="1"/>
  <c r="AB34"/>
  <c r="D34"/>
  <c r="E34" s="1"/>
  <c r="AB33"/>
  <c r="D33"/>
  <c r="E33" s="1"/>
  <c r="AB32"/>
  <c r="D32"/>
  <c r="E32" s="1"/>
  <c r="AB31"/>
  <c r="D31"/>
  <c r="E31" s="1"/>
  <c r="AB30"/>
  <c r="D30"/>
  <c r="E30" s="1"/>
  <c r="D29"/>
  <c r="E29" s="1"/>
  <c r="AB28"/>
  <c r="D28"/>
  <c r="E28" s="1"/>
  <c r="AB27"/>
  <c r="D27"/>
  <c r="E27" s="1"/>
  <c r="AB26"/>
  <c r="D26"/>
  <c r="E26" s="1"/>
  <c r="AB25"/>
  <c r="D25"/>
  <c r="E25" s="1"/>
  <c r="AB24"/>
  <c r="D24"/>
  <c r="E24" s="1"/>
  <c r="AB23"/>
  <c r="D23"/>
  <c r="E23" s="1"/>
  <c r="AB22"/>
  <c r="D22"/>
  <c r="E22" s="1"/>
  <c r="AB21"/>
  <c r="D21"/>
  <c r="E21" s="1"/>
  <c r="AB20"/>
  <c r="D20"/>
  <c r="E20" s="1"/>
  <c r="AB19"/>
  <c r="D19"/>
  <c r="E19" s="1"/>
  <c r="AB18"/>
  <c r="D18"/>
  <c r="E18" s="1"/>
  <c r="AB17"/>
  <c r="D17"/>
  <c r="E17" s="1"/>
  <c r="AB16"/>
  <c r="D16"/>
  <c r="E16" s="1"/>
  <c r="AB15"/>
  <c r="D15"/>
  <c r="E15" s="1"/>
  <c r="AB14"/>
  <c r="D14"/>
  <c r="E14" s="1"/>
  <c r="AB13"/>
  <c r="D13"/>
  <c r="E13" s="1"/>
  <c r="AB12"/>
  <c r="D12"/>
  <c r="E12" s="1"/>
  <c r="AB11"/>
  <c r="D11"/>
  <c r="E11" s="1"/>
  <c r="AB10"/>
  <c r="D10"/>
  <c r="E10" s="1"/>
  <c r="AB9"/>
  <c r="D9"/>
  <c r="E9" s="1"/>
  <c r="AB8"/>
  <c r="D8"/>
  <c r="E8" s="1"/>
  <c r="AB47" l="1"/>
  <c r="E41"/>
  <c r="D47"/>
  <c r="E47" s="1"/>
</calcChain>
</file>

<file path=xl/sharedStrings.xml><?xml version="1.0" encoding="utf-8"?>
<sst xmlns="http://schemas.openxmlformats.org/spreadsheetml/2006/main" count="372" uniqueCount="139">
  <si>
    <t xml:space="preserve"> Данные об охвате детей и подростков Т.Рыскуловского р-на отдыхом и оздоровлением за летний период  на 2015 год                                                                                                 </t>
  </si>
  <si>
    <t>Форма 2</t>
  </si>
  <si>
    <t>п/н</t>
  </si>
  <si>
    <t>Наименование школ</t>
  </si>
  <si>
    <t>число уч-ся 1-10 классов</t>
  </si>
  <si>
    <t>Число детей охв.отд.и оздоров.</t>
  </si>
  <si>
    <t>% охвата</t>
  </si>
  <si>
    <t>загор. лагеря</t>
  </si>
  <si>
    <t>круглогодичные лагеря</t>
  </si>
  <si>
    <t>пришкл.лаг. с питан.</t>
  </si>
  <si>
    <t xml:space="preserve">Оздоровит. центр </t>
  </si>
  <si>
    <t>проф.   лагеря</t>
  </si>
  <si>
    <t>палаточ.   лагеря</t>
  </si>
  <si>
    <t>спортив.  лагеря</t>
  </si>
  <si>
    <t>дебатные лагеря</t>
  </si>
  <si>
    <t>отдых в других загород.детских цент. лагерях</t>
  </si>
  <si>
    <t xml:space="preserve">кол-во </t>
  </si>
  <si>
    <t>в них уя-ся</t>
  </si>
  <si>
    <t>кол-во</t>
  </si>
  <si>
    <t>в них уч-ся</t>
  </si>
  <si>
    <t>Сш Кулан</t>
  </si>
  <si>
    <t>Лицей 1</t>
  </si>
  <si>
    <t>СШ № 2</t>
  </si>
  <si>
    <t>СШ. Ш. Валиханова</t>
  </si>
  <si>
    <t>СШ . Т. Рыскулова</t>
  </si>
  <si>
    <t>СШ. М. Горький</t>
  </si>
  <si>
    <t>СШ. Октябрь шаруа</t>
  </si>
  <si>
    <t>СШ. Абая</t>
  </si>
  <si>
    <t>СШ. Б. Момышулы</t>
  </si>
  <si>
    <t>СШ. М. Ауэзова</t>
  </si>
  <si>
    <t>СШ. Қ. Сатпаева</t>
  </si>
  <si>
    <t>СШ. Ақбулақ</t>
  </si>
  <si>
    <t>СШ. Қызыл шаруа</t>
  </si>
  <si>
    <t>СШ. Қорағаты</t>
  </si>
  <si>
    <t>СШ. К. Султанбекова</t>
  </si>
  <si>
    <t>СШ. А. Байтұрсынова</t>
  </si>
  <si>
    <t>СШ. Актоган</t>
  </si>
  <si>
    <t>СШ. Болтай-Батыр</t>
  </si>
  <si>
    <t>СШ. Подгорное</t>
  </si>
  <si>
    <t>СШ. Алтынсарина</t>
  </si>
  <si>
    <t>СШ. Малдыбай</t>
  </si>
  <si>
    <t>СШ. Алгабас</t>
  </si>
  <si>
    <t>СШ. Қызыл ту</t>
  </si>
  <si>
    <t>СШ. Бирлес</t>
  </si>
  <si>
    <t>СШ. А. Шынасилова</t>
  </si>
  <si>
    <t>СШ. Акыртобе</t>
  </si>
  <si>
    <t>СШ. Жамбыл</t>
  </si>
  <si>
    <t>СШ. Р. Смайлова</t>
  </si>
  <si>
    <t>нсш. Ю. Гагарина</t>
  </si>
  <si>
    <t>нсш. Т. Аубакирова</t>
  </si>
  <si>
    <t>нш. Кокарык</t>
  </si>
  <si>
    <t>нш. Тас шолак</t>
  </si>
  <si>
    <t>нш. Шолак кайынды</t>
  </si>
  <si>
    <t>нш. Согетi</t>
  </si>
  <si>
    <t>нш. Жалпак саз</t>
  </si>
  <si>
    <t>нш. Мамай кайынды</t>
  </si>
  <si>
    <t>нш. Байтели</t>
  </si>
  <si>
    <t>нш. Г. Муратбаева</t>
  </si>
  <si>
    <t xml:space="preserve">ншҚұмарық </t>
  </si>
  <si>
    <t>итого</t>
  </si>
  <si>
    <t xml:space="preserve">Начальник  отдела образования акимата района Т.Рыскулова                                                       </t>
  </si>
  <si>
    <t xml:space="preserve">Утеулиева   Л.Ш. </t>
  </si>
  <si>
    <t>число детей охв.занят</t>
  </si>
  <si>
    <t>ЛТО</t>
  </si>
  <si>
    <t>бриг.по озел и благоустр.</t>
  </si>
  <si>
    <t>рем.строит.</t>
  </si>
  <si>
    <t>шк.леснич.</t>
  </si>
  <si>
    <t>производственные бригады</t>
  </si>
  <si>
    <t>семейные аренды</t>
  </si>
  <si>
    <t>походы экскурии</t>
  </si>
  <si>
    <t>клубы по интер.</t>
  </si>
  <si>
    <t>дворовые клубы</t>
  </si>
  <si>
    <t>пришкольные площадки без питания</t>
  </si>
  <si>
    <t>биржа труда</t>
  </si>
  <si>
    <t>в них у-ся</t>
  </si>
  <si>
    <t xml:space="preserve">Начальник  отдела образования акимата района Т.Рыскулова      </t>
  </si>
  <si>
    <t>(предварительные)</t>
  </si>
  <si>
    <t>№</t>
  </si>
  <si>
    <t>Наименование районов</t>
  </si>
  <si>
    <t>число уч-ся 1-10 кл.</t>
  </si>
  <si>
    <t>число детей, планир. охватить отдыхом и оздоровлением</t>
  </si>
  <si>
    <t>загородные лагеря</t>
  </si>
  <si>
    <t>Пришкольные лагеря с питанием</t>
  </si>
  <si>
    <t>Пришкольные лагеря без питания</t>
  </si>
  <si>
    <t>профильные лагеря</t>
  </si>
  <si>
    <t>санаторного типа</t>
  </si>
  <si>
    <t>палаточные лагеря</t>
  </si>
  <si>
    <t>другие лагеря</t>
  </si>
  <si>
    <t>охват детей из малообеспеченных семей</t>
  </si>
  <si>
    <t>выд.из райгор бюджетов (тыс.тенге)</t>
  </si>
  <si>
    <t>СШ.Бөкейханова</t>
  </si>
  <si>
    <t>СШ.№2</t>
  </si>
  <si>
    <t>СШ. №3</t>
  </si>
  <si>
    <t>Сейтжапаров Е</t>
  </si>
  <si>
    <t xml:space="preserve"> Данные об охвате детей и подростков Т.Рыскуловского р-на отдыхом и оздоровлением за летний период  на 2019 год                                                                                                 </t>
  </si>
  <si>
    <t xml:space="preserve"> Школа-лицей №1 </t>
  </si>
  <si>
    <t xml:space="preserve"> Школа-гимназия Кулан </t>
  </si>
  <si>
    <t xml:space="preserve">НШ Тасшолак </t>
  </si>
  <si>
    <t xml:space="preserve">НШ Жалпаксаз </t>
  </si>
  <si>
    <t xml:space="preserve">НШ Байтели </t>
  </si>
  <si>
    <t>НШ Согети</t>
  </si>
  <si>
    <t>НШ Мамай-кайынды</t>
  </si>
  <si>
    <t xml:space="preserve">НШ Шолак-кайынды </t>
  </si>
  <si>
    <t>НШ Кокарык</t>
  </si>
  <si>
    <t xml:space="preserve">ОШ Юрий Гагарина </t>
  </si>
  <si>
    <t xml:space="preserve">СШ Райымбека Смаилова </t>
  </si>
  <si>
    <t>СШ Жамбыла</t>
  </si>
  <si>
    <t xml:space="preserve">СШ №2 </t>
  </si>
  <si>
    <t>СШ Абая</t>
  </si>
  <si>
    <t>СШ Акбулак</t>
  </si>
  <si>
    <t xml:space="preserve">СШ №3 </t>
  </si>
  <si>
    <t>СШ Корагаты</t>
  </si>
  <si>
    <t>СШ К.Султанбекова</t>
  </si>
  <si>
    <t xml:space="preserve">СШ Актоган </t>
  </si>
  <si>
    <t>СШ Болтай батыра</t>
  </si>
  <si>
    <t xml:space="preserve">СШ №5 </t>
  </si>
  <si>
    <t xml:space="preserve">СШ Малдыбай </t>
  </si>
  <si>
    <t>СШ Алгабас</t>
  </si>
  <si>
    <t xml:space="preserve">СШ №4 </t>
  </si>
  <si>
    <t>СШ Бирлес</t>
  </si>
  <si>
    <t xml:space="preserve">СШ Айткула Шынасилова </t>
  </si>
  <si>
    <t>СШ Акыртобе</t>
  </si>
  <si>
    <t>СШ Б.Момышулы</t>
  </si>
  <si>
    <t xml:space="preserve">СШ М.Ауезова </t>
  </si>
  <si>
    <t xml:space="preserve">СШ К.Сатпаева </t>
  </si>
  <si>
    <t xml:space="preserve">СШ А.Байтурсынова </t>
  </si>
  <si>
    <t xml:space="preserve">СШ Ы.Алтынсарина </t>
  </si>
  <si>
    <t xml:space="preserve">ШЛ Турара Рыскулова </t>
  </si>
  <si>
    <t xml:space="preserve">СШ А.Бокейханова </t>
  </si>
  <si>
    <t>СШ Ш.Уалиханова</t>
  </si>
  <si>
    <t xml:space="preserve">СШ М.Горького </t>
  </si>
  <si>
    <t xml:space="preserve">ОШ Т.Аубакирова </t>
  </si>
  <si>
    <t xml:space="preserve">НШ Г.Муратбаева </t>
  </si>
  <si>
    <t xml:space="preserve">ШГ №6 </t>
  </si>
  <si>
    <t xml:space="preserve">Утверждаю 
и.о руководитель отдела образования  
района Т.Рыскулова  Б.Самылтыров                       </t>
  </si>
  <si>
    <t xml:space="preserve"> Данные об охвате детей и подростков Т.Рыскуловского р-на отдыхом и оздоровлением за летний период  на 2026 год</t>
  </si>
  <si>
    <t>Загородный лагерь</t>
  </si>
  <si>
    <t>Тау самалы</t>
  </si>
  <si>
    <t>Конкурс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</si>
</sst>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0" fillId="0" borderId="8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2" fillId="0" borderId="11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0" fillId="0" borderId="14" xfId="0" applyBorder="1"/>
    <xf numFmtId="0" fontId="13" fillId="0" borderId="14" xfId="0" applyFont="1" applyBorder="1"/>
    <xf numFmtId="0" fontId="14" fillId="0" borderId="1" xfId="0" applyFont="1" applyBorder="1"/>
    <xf numFmtId="164" fontId="6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5" fillId="3" borderId="0" xfId="0" applyFont="1" applyFill="1"/>
    <xf numFmtId="0" fontId="1" fillId="0" borderId="0" xfId="0" applyFont="1" applyAlignment="1"/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0" fillId="0" borderId="1" xfId="0" applyNumberFormat="1" applyBorder="1"/>
    <xf numFmtId="1" fontId="13" fillId="3" borderId="0" xfId="0" applyNumberFormat="1" applyFont="1" applyFill="1"/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8"/>
  <sheetViews>
    <sheetView tabSelected="1" view="pageBreakPreview" topLeftCell="A5" zoomScale="79" zoomScaleSheetLayoutView="79" workbookViewId="0">
      <selection activeCell="AI9" sqref="AI9"/>
    </sheetView>
  </sheetViews>
  <sheetFormatPr defaultColWidth="9.140625" defaultRowHeight="15.75"/>
  <cols>
    <col min="1" max="1" width="4.5703125" style="22" customWidth="1"/>
    <col min="2" max="2" width="30.7109375" style="6" customWidth="1"/>
    <col min="3" max="3" width="8.5703125" style="6" customWidth="1"/>
    <col min="4" max="4" width="10" style="6" customWidth="1"/>
    <col min="5" max="5" width="11" style="30" customWidth="1"/>
    <col min="6" max="6" width="5" style="6" customWidth="1"/>
    <col min="7" max="7" width="4.7109375" style="6" hidden="1" customWidth="1"/>
    <col min="8" max="9" width="5" style="6" hidden="1" customWidth="1"/>
    <col min="10" max="10" width="7.28515625" style="31" customWidth="1"/>
    <col min="11" max="11" width="5.42578125" style="31" customWidth="1"/>
    <col min="12" max="12" width="6.85546875" style="31" customWidth="1"/>
    <col min="13" max="13" width="5" style="6" customWidth="1"/>
    <col min="14" max="15" width="9.7109375" style="6" customWidth="1"/>
    <col min="16" max="16" width="4.85546875" style="6" hidden="1" customWidth="1"/>
    <col min="17" max="17" width="8.28515625" style="6" hidden="1" customWidth="1"/>
    <col min="18" max="18" width="6.5703125" style="6" customWidth="1"/>
    <col min="19" max="19" width="8.7109375" style="6" customWidth="1"/>
    <col min="20" max="20" width="5" style="6" hidden="1" customWidth="1"/>
    <col min="21" max="21" width="9" style="6" hidden="1" customWidth="1"/>
    <col min="22" max="22" width="6.5703125" style="6" customWidth="1"/>
    <col min="23" max="23" width="8.7109375" style="6" customWidth="1"/>
    <col min="24" max="25" width="6.5703125" style="6" customWidth="1"/>
    <col min="26" max="26" width="5.5703125" style="6" customWidth="1"/>
    <col min="27" max="27" width="8.85546875" style="6" customWidth="1"/>
    <col min="28" max="28" width="6.140625" style="1" customWidth="1"/>
    <col min="29" max="29" width="8.42578125" style="1" customWidth="1"/>
    <col min="30" max="30" width="6.140625" style="6" customWidth="1"/>
    <col min="31" max="16384" width="9.140625" style="6"/>
  </cols>
  <sheetData>
    <row r="1" spans="1:30" ht="50.25" customHeight="1">
      <c r="X1" s="84" t="s">
        <v>134</v>
      </c>
      <c r="Y1" s="84"/>
      <c r="Z1" s="84"/>
      <c r="AA1" s="84"/>
      <c r="AB1" s="84"/>
      <c r="AC1" s="84"/>
    </row>
    <row r="3" spans="1:30" s="1" customFormat="1" ht="18.75" customHeight="1">
      <c r="A3" s="92" t="s">
        <v>135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71"/>
    </row>
    <row r="4" spans="1:30" ht="1.5" hidden="1" customHeight="1">
      <c r="A4" s="2"/>
      <c r="B4" s="3"/>
      <c r="C4" s="3"/>
      <c r="D4" s="3"/>
      <c r="E4" s="4"/>
      <c r="F4" s="3"/>
      <c r="G4" s="3"/>
      <c r="H4" s="3"/>
      <c r="I4" s="3"/>
      <c r="J4" s="5"/>
      <c r="K4" s="5"/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 t="s">
        <v>1</v>
      </c>
    </row>
    <row r="5" spans="1:30" ht="21.75" customHeight="1">
      <c r="A5" s="2"/>
      <c r="B5" s="3"/>
      <c r="C5" s="3"/>
      <c r="D5" s="3"/>
      <c r="E5" s="4"/>
      <c r="F5" s="3"/>
      <c r="G5" s="3"/>
      <c r="H5" s="3"/>
      <c r="I5" s="3"/>
      <c r="J5" s="5"/>
      <c r="K5" s="5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85"/>
      <c r="Z5" s="85"/>
      <c r="AA5" s="85"/>
    </row>
    <row r="6" spans="1:30" s="7" customFormat="1" ht="48" customHeight="1">
      <c r="A6" s="86" t="s">
        <v>2</v>
      </c>
      <c r="B6" s="86" t="s">
        <v>3</v>
      </c>
      <c r="C6" s="86" t="s">
        <v>4</v>
      </c>
      <c r="D6" s="86" t="s">
        <v>5</v>
      </c>
      <c r="E6" s="86" t="s">
        <v>6</v>
      </c>
      <c r="F6" s="88" t="s">
        <v>7</v>
      </c>
      <c r="G6" s="89"/>
      <c r="H6" s="89"/>
      <c r="I6" s="89"/>
      <c r="J6" s="90"/>
      <c r="K6" s="91" t="s">
        <v>136</v>
      </c>
      <c r="L6" s="91"/>
      <c r="M6" s="91" t="s">
        <v>9</v>
      </c>
      <c r="N6" s="91"/>
      <c r="O6" s="73"/>
      <c r="P6" s="88" t="s">
        <v>10</v>
      </c>
      <c r="Q6" s="90"/>
      <c r="R6" s="88" t="s">
        <v>11</v>
      </c>
      <c r="S6" s="90"/>
      <c r="T6" s="88" t="s">
        <v>12</v>
      </c>
      <c r="U6" s="90"/>
      <c r="V6" s="91" t="s">
        <v>13</v>
      </c>
      <c r="W6" s="91"/>
      <c r="X6" s="91" t="s">
        <v>14</v>
      </c>
      <c r="Y6" s="91"/>
      <c r="Z6" s="88" t="s">
        <v>15</v>
      </c>
      <c r="AA6" s="90"/>
      <c r="AB6" s="91" t="s">
        <v>64</v>
      </c>
      <c r="AC6" s="91"/>
    </row>
    <row r="7" spans="1:30" s="7" customFormat="1" ht="47.25">
      <c r="A7" s="87"/>
      <c r="B7" s="87"/>
      <c r="C7" s="87"/>
      <c r="D7" s="87"/>
      <c r="E7" s="87"/>
      <c r="F7" s="8" t="s">
        <v>16</v>
      </c>
      <c r="G7" s="8"/>
      <c r="H7" s="8"/>
      <c r="I7" s="8"/>
      <c r="J7" s="8" t="s">
        <v>17</v>
      </c>
      <c r="K7" s="79" t="s">
        <v>137</v>
      </c>
      <c r="L7" s="79" t="s">
        <v>138</v>
      </c>
      <c r="M7" s="8" t="s">
        <v>16</v>
      </c>
      <c r="N7" s="8" t="s">
        <v>17</v>
      </c>
      <c r="O7" s="73"/>
      <c r="P7" s="8" t="s">
        <v>16</v>
      </c>
      <c r="Q7" s="8" t="s">
        <v>17</v>
      </c>
      <c r="R7" s="8" t="s">
        <v>16</v>
      </c>
      <c r="S7" s="8" t="s">
        <v>17</v>
      </c>
      <c r="T7" s="8" t="s">
        <v>16</v>
      </c>
      <c r="U7" s="8" t="s">
        <v>17</v>
      </c>
      <c r="V7" s="8" t="s">
        <v>16</v>
      </c>
      <c r="W7" s="8" t="s">
        <v>17</v>
      </c>
      <c r="X7" s="8" t="s">
        <v>16</v>
      </c>
      <c r="Y7" s="8" t="s">
        <v>17</v>
      </c>
      <c r="Z7" s="8" t="s">
        <v>18</v>
      </c>
      <c r="AA7" s="8" t="s">
        <v>19</v>
      </c>
      <c r="AB7" s="8" t="s">
        <v>16</v>
      </c>
      <c r="AC7" s="8" t="s">
        <v>74</v>
      </c>
    </row>
    <row r="8" spans="1:30" s="1" customFormat="1">
      <c r="A8" s="9">
        <v>1</v>
      </c>
      <c r="B8" s="10" t="s">
        <v>96</v>
      </c>
      <c r="C8" s="11">
        <v>801</v>
      </c>
      <c r="D8" s="12">
        <f t="shared" ref="D8:D46" si="0">J8+N8+Q8+S8+U8+W8+Y8+AA8+AC8</f>
        <v>515</v>
      </c>
      <c r="E8" s="56">
        <f t="shared" ref="E8:E46" si="1">D8*100/C8</f>
        <v>64.294631710362054</v>
      </c>
      <c r="F8" s="14">
        <v>1</v>
      </c>
      <c r="G8" s="14"/>
      <c r="H8" s="14"/>
      <c r="I8" s="14"/>
      <c r="J8" s="15">
        <v>10</v>
      </c>
      <c r="K8" s="15"/>
      <c r="L8" s="15">
        <v>10</v>
      </c>
      <c r="M8" s="14">
        <v>1</v>
      </c>
      <c r="N8" s="76">
        <v>125</v>
      </c>
      <c r="O8" s="76">
        <v>95</v>
      </c>
      <c r="P8" s="14"/>
      <c r="Q8" s="14"/>
      <c r="R8" s="14">
        <v>1</v>
      </c>
      <c r="S8" s="16">
        <v>180</v>
      </c>
      <c r="T8" s="17"/>
      <c r="U8" s="14"/>
      <c r="V8" s="14">
        <v>1</v>
      </c>
      <c r="W8" s="15">
        <v>130</v>
      </c>
      <c r="X8" s="14">
        <v>1</v>
      </c>
      <c r="Y8" s="15">
        <v>30</v>
      </c>
      <c r="Z8" s="14"/>
      <c r="AA8" s="14"/>
      <c r="AB8" s="11">
        <f>IF(AC8&gt;0,1,0)</f>
        <v>1</v>
      </c>
      <c r="AC8" s="54">
        <v>40</v>
      </c>
    </row>
    <row r="9" spans="1:30" s="1" customFormat="1">
      <c r="A9" s="9">
        <v>2</v>
      </c>
      <c r="B9" s="10" t="s">
        <v>95</v>
      </c>
      <c r="C9" s="11">
        <v>888</v>
      </c>
      <c r="D9" s="12">
        <f t="shared" si="0"/>
        <v>609</v>
      </c>
      <c r="E9" s="56">
        <f t="shared" si="1"/>
        <v>68.581081081081081</v>
      </c>
      <c r="F9" s="14">
        <v>1</v>
      </c>
      <c r="G9" s="14"/>
      <c r="H9" s="14"/>
      <c r="I9" s="14"/>
      <c r="J9" s="15">
        <v>10</v>
      </c>
      <c r="K9" s="15"/>
      <c r="L9" s="15">
        <v>10</v>
      </c>
      <c r="M9" s="14">
        <v>1</v>
      </c>
      <c r="N9" s="76">
        <v>99</v>
      </c>
      <c r="O9" s="76">
        <v>95</v>
      </c>
      <c r="P9" s="14"/>
      <c r="Q9" s="14"/>
      <c r="R9" s="14">
        <v>1</v>
      </c>
      <c r="S9" s="16">
        <v>280</v>
      </c>
      <c r="T9" s="17"/>
      <c r="U9" s="14"/>
      <c r="V9" s="14">
        <v>1</v>
      </c>
      <c r="W9" s="15">
        <v>150</v>
      </c>
      <c r="X9" s="14">
        <v>1</v>
      </c>
      <c r="Y9" s="15">
        <v>30</v>
      </c>
      <c r="Z9" s="14"/>
      <c r="AA9" s="14"/>
      <c r="AB9" s="11">
        <f t="shared" ref="AB9:AB35" si="2">IF(AC9&gt;0,1,0)</f>
        <v>1</v>
      </c>
      <c r="AC9" s="54">
        <v>40</v>
      </c>
    </row>
    <row r="10" spans="1:30" s="1" customFormat="1">
      <c r="A10" s="9">
        <v>3</v>
      </c>
      <c r="B10" s="10" t="s">
        <v>128</v>
      </c>
      <c r="C10" s="11">
        <v>1588</v>
      </c>
      <c r="D10" s="12">
        <f t="shared" si="0"/>
        <v>1071</v>
      </c>
      <c r="E10" s="56">
        <f t="shared" si="1"/>
        <v>67.443324937027711</v>
      </c>
      <c r="F10" s="14">
        <v>1</v>
      </c>
      <c r="G10" s="14"/>
      <c r="H10" s="14"/>
      <c r="I10" s="14"/>
      <c r="J10" s="15">
        <v>10</v>
      </c>
      <c r="K10" s="15"/>
      <c r="L10" s="15">
        <v>10</v>
      </c>
      <c r="M10" s="14">
        <v>1</v>
      </c>
      <c r="N10" s="76">
        <v>281</v>
      </c>
      <c r="O10" s="76">
        <v>146</v>
      </c>
      <c r="P10" s="14"/>
      <c r="Q10" s="14"/>
      <c r="R10" s="14">
        <v>1</v>
      </c>
      <c r="S10" s="16">
        <v>420</v>
      </c>
      <c r="T10" s="17"/>
      <c r="U10" s="14"/>
      <c r="V10" s="14">
        <v>1</v>
      </c>
      <c r="W10" s="15">
        <v>240</v>
      </c>
      <c r="X10" s="14">
        <v>1</v>
      </c>
      <c r="Y10" s="15">
        <v>50</v>
      </c>
      <c r="Z10" s="14"/>
      <c r="AA10" s="14"/>
      <c r="AB10" s="11">
        <f t="shared" si="2"/>
        <v>1</v>
      </c>
      <c r="AC10" s="54">
        <v>70</v>
      </c>
    </row>
    <row r="11" spans="1:30" s="1" customFormat="1">
      <c r="A11" s="9">
        <v>4</v>
      </c>
      <c r="B11" s="10" t="s">
        <v>129</v>
      </c>
      <c r="C11" s="11">
        <v>278</v>
      </c>
      <c r="D11" s="12">
        <f t="shared" si="0"/>
        <v>168</v>
      </c>
      <c r="E11" s="56">
        <f t="shared" si="1"/>
        <v>60.431654676258994</v>
      </c>
      <c r="F11" s="14">
        <v>1</v>
      </c>
      <c r="G11" s="14"/>
      <c r="H11" s="14"/>
      <c r="I11" s="14"/>
      <c r="J11" s="15">
        <v>10</v>
      </c>
      <c r="K11" s="15"/>
      <c r="L11" s="15">
        <v>10</v>
      </c>
      <c r="M11" s="14">
        <v>1</v>
      </c>
      <c r="N11" s="76">
        <v>43</v>
      </c>
      <c r="O11" s="76">
        <v>70</v>
      </c>
      <c r="P11" s="14"/>
      <c r="Q11" s="14"/>
      <c r="R11" s="14">
        <v>1</v>
      </c>
      <c r="S11" s="16">
        <v>50</v>
      </c>
      <c r="T11" s="17"/>
      <c r="U11" s="14"/>
      <c r="V11" s="14">
        <v>1</v>
      </c>
      <c r="W11" s="15">
        <v>40</v>
      </c>
      <c r="X11" s="14">
        <v>1</v>
      </c>
      <c r="Y11" s="15">
        <v>10</v>
      </c>
      <c r="Z11" s="14"/>
      <c r="AA11" s="14"/>
      <c r="AB11" s="11">
        <f t="shared" si="2"/>
        <v>1</v>
      </c>
      <c r="AC11" s="54">
        <v>15</v>
      </c>
    </row>
    <row r="12" spans="1:30" s="1" customFormat="1">
      <c r="A12" s="9">
        <v>5</v>
      </c>
      <c r="B12" s="10" t="s">
        <v>127</v>
      </c>
      <c r="C12" s="11">
        <v>1105</v>
      </c>
      <c r="D12" s="12">
        <f t="shared" si="0"/>
        <v>757</v>
      </c>
      <c r="E12" s="56">
        <f t="shared" si="1"/>
        <v>68.50678733031674</v>
      </c>
      <c r="F12" s="14">
        <v>1</v>
      </c>
      <c r="G12" s="14"/>
      <c r="H12" s="14"/>
      <c r="I12" s="14"/>
      <c r="J12" s="15">
        <v>10</v>
      </c>
      <c r="K12" s="15"/>
      <c r="L12" s="15">
        <v>10</v>
      </c>
      <c r="M12" s="14">
        <v>1</v>
      </c>
      <c r="N12" s="76">
        <v>187</v>
      </c>
      <c r="O12" s="76">
        <v>178</v>
      </c>
      <c r="P12" s="14"/>
      <c r="Q12" s="14"/>
      <c r="R12" s="14">
        <v>1</v>
      </c>
      <c r="S12" s="16">
        <v>300</v>
      </c>
      <c r="T12" s="17"/>
      <c r="U12" s="14"/>
      <c r="V12" s="14">
        <v>1</v>
      </c>
      <c r="W12" s="15">
        <v>170</v>
      </c>
      <c r="X12" s="14">
        <v>1</v>
      </c>
      <c r="Y12" s="15">
        <v>40</v>
      </c>
      <c r="Z12" s="14"/>
      <c r="AA12" s="14"/>
      <c r="AB12" s="11">
        <f t="shared" si="2"/>
        <v>1</v>
      </c>
      <c r="AC12" s="54">
        <v>50</v>
      </c>
    </row>
    <row r="13" spans="1:30" s="70" customFormat="1">
      <c r="A13" s="57">
        <v>6</v>
      </c>
      <c r="B13" s="58" t="s">
        <v>130</v>
      </c>
      <c r="C13" s="59">
        <v>690</v>
      </c>
      <c r="D13" s="60">
        <f t="shared" si="0"/>
        <v>571</v>
      </c>
      <c r="E13" s="61">
        <f t="shared" si="1"/>
        <v>82.753623188405797</v>
      </c>
      <c r="F13" s="62">
        <v>1</v>
      </c>
      <c r="G13" s="68"/>
      <c r="H13" s="68"/>
      <c r="I13" s="68"/>
      <c r="J13" s="68">
        <v>10</v>
      </c>
      <c r="K13" s="68"/>
      <c r="L13" s="68">
        <v>10</v>
      </c>
      <c r="M13" s="65">
        <v>1</v>
      </c>
      <c r="N13" s="76">
        <v>166</v>
      </c>
      <c r="O13" s="76">
        <v>156</v>
      </c>
      <c r="P13" s="65"/>
      <c r="Q13" s="65"/>
      <c r="R13" s="65">
        <v>1</v>
      </c>
      <c r="S13" s="69">
        <v>220</v>
      </c>
      <c r="T13" s="66"/>
      <c r="U13" s="65"/>
      <c r="V13" s="65">
        <v>1</v>
      </c>
      <c r="W13" s="68">
        <v>120</v>
      </c>
      <c r="X13" s="65">
        <v>1</v>
      </c>
      <c r="Y13" s="68">
        <v>25</v>
      </c>
      <c r="Z13" s="65"/>
      <c r="AA13" s="65"/>
      <c r="AB13" s="64">
        <f t="shared" si="2"/>
        <v>1</v>
      </c>
      <c r="AC13" s="67">
        <v>30</v>
      </c>
    </row>
    <row r="14" spans="1:30" s="1" customFormat="1">
      <c r="A14" s="9">
        <v>7</v>
      </c>
      <c r="B14" s="10" t="s">
        <v>107</v>
      </c>
      <c r="C14" s="11">
        <v>129</v>
      </c>
      <c r="D14" s="12">
        <f t="shared" si="0"/>
        <v>95</v>
      </c>
      <c r="E14" s="56">
        <f t="shared" si="1"/>
        <v>73.643410852713174</v>
      </c>
      <c r="F14" s="14">
        <v>1</v>
      </c>
      <c r="G14" s="14"/>
      <c r="H14" s="14"/>
      <c r="I14" s="14"/>
      <c r="J14" s="15">
        <v>6</v>
      </c>
      <c r="K14" s="15"/>
      <c r="L14" s="15">
        <v>6</v>
      </c>
      <c r="M14" s="14">
        <v>1</v>
      </c>
      <c r="N14" s="76">
        <v>44</v>
      </c>
      <c r="O14" s="76">
        <v>60</v>
      </c>
      <c r="P14" s="14"/>
      <c r="Q14" s="14"/>
      <c r="R14" s="14">
        <v>1</v>
      </c>
      <c r="S14" s="16">
        <v>15</v>
      </c>
      <c r="T14" s="17"/>
      <c r="U14" s="14"/>
      <c r="V14" s="14">
        <v>1</v>
      </c>
      <c r="W14" s="15">
        <v>15</v>
      </c>
      <c r="X14" s="14">
        <v>1</v>
      </c>
      <c r="Y14" s="15">
        <v>10</v>
      </c>
      <c r="Z14" s="14"/>
      <c r="AA14" s="14"/>
      <c r="AB14" s="11">
        <f t="shared" si="2"/>
        <v>1</v>
      </c>
      <c r="AC14" s="54">
        <v>5</v>
      </c>
    </row>
    <row r="15" spans="1:30" s="1" customFormat="1">
      <c r="A15" s="9">
        <v>8</v>
      </c>
      <c r="B15" s="10" t="s">
        <v>108</v>
      </c>
      <c r="C15" s="11">
        <v>403</v>
      </c>
      <c r="D15" s="12">
        <f t="shared" si="0"/>
        <v>290</v>
      </c>
      <c r="E15" s="56">
        <f t="shared" si="1"/>
        <v>71.960297766749378</v>
      </c>
      <c r="F15" s="14">
        <v>1</v>
      </c>
      <c r="G15" s="14"/>
      <c r="H15" s="14"/>
      <c r="I15" s="14"/>
      <c r="J15" s="15">
        <v>6</v>
      </c>
      <c r="K15" s="15"/>
      <c r="L15" s="15">
        <v>6</v>
      </c>
      <c r="M15" s="14">
        <v>1</v>
      </c>
      <c r="N15" s="76">
        <v>74</v>
      </c>
      <c r="O15" s="76">
        <f t="shared" ref="O15:O46" si="3">N15-J15</f>
        <v>68</v>
      </c>
      <c r="P15" s="14"/>
      <c r="Q15" s="14"/>
      <c r="R15" s="14">
        <v>1</v>
      </c>
      <c r="S15" s="16">
        <v>115</v>
      </c>
      <c r="T15" s="17"/>
      <c r="U15" s="14"/>
      <c r="V15" s="14">
        <v>1</v>
      </c>
      <c r="W15" s="15">
        <v>60</v>
      </c>
      <c r="X15" s="14">
        <v>1</v>
      </c>
      <c r="Y15" s="15">
        <v>15</v>
      </c>
      <c r="Z15" s="14"/>
      <c r="AA15" s="14"/>
      <c r="AB15" s="11">
        <f t="shared" si="2"/>
        <v>1</v>
      </c>
      <c r="AC15" s="54">
        <v>20</v>
      </c>
    </row>
    <row r="16" spans="1:30" s="1" customFormat="1">
      <c r="A16" s="9">
        <v>9</v>
      </c>
      <c r="B16" s="10" t="s">
        <v>122</v>
      </c>
      <c r="C16" s="11">
        <v>620</v>
      </c>
      <c r="D16" s="12">
        <f t="shared" si="0"/>
        <v>474</v>
      </c>
      <c r="E16" s="56">
        <f t="shared" si="1"/>
        <v>76.451612903225808</v>
      </c>
      <c r="F16" s="14">
        <v>1</v>
      </c>
      <c r="G16" s="14"/>
      <c r="H16" s="14"/>
      <c r="I16" s="14"/>
      <c r="J16" s="15">
        <v>6</v>
      </c>
      <c r="K16" s="15"/>
      <c r="L16" s="15">
        <v>6</v>
      </c>
      <c r="M16" s="14">
        <v>1</v>
      </c>
      <c r="N16" s="76">
        <v>123</v>
      </c>
      <c r="O16" s="76">
        <v>90</v>
      </c>
      <c r="P16" s="14"/>
      <c r="Q16" s="14"/>
      <c r="R16" s="14">
        <v>1</v>
      </c>
      <c r="S16" s="16">
        <v>200</v>
      </c>
      <c r="T16" s="17"/>
      <c r="U16" s="14"/>
      <c r="V16" s="14">
        <v>1</v>
      </c>
      <c r="W16" s="15">
        <v>90</v>
      </c>
      <c r="X16" s="14">
        <v>1</v>
      </c>
      <c r="Y16" s="15">
        <v>25</v>
      </c>
      <c r="Z16" s="14"/>
      <c r="AA16" s="14"/>
      <c r="AB16" s="11">
        <f t="shared" si="2"/>
        <v>1</v>
      </c>
      <c r="AC16" s="54">
        <v>30</v>
      </c>
    </row>
    <row r="17" spans="1:29" s="1" customFormat="1">
      <c r="A17" s="9">
        <v>10</v>
      </c>
      <c r="B17" s="10" t="s">
        <v>123</v>
      </c>
      <c r="C17" s="11">
        <v>167</v>
      </c>
      <c r="D17" s="12">
        <f t="shared" si="0"/>
        <v>95</v>
      </c>
      <c r="E17" s="56">
        <f t="shared" si="1"/>
        <v>56.886227544910177</v>
      </c>
      <c r="F17" s="14">
        <v>1</v>
      </c>
      <c r="G17" s="14"/>
      <c r="H17" s="14"/>
      <c r="I17" s="14"/>
      <c r="J17" s="15">
        <v>6</v>
      </c>
      <c r="K17" s="15"/>
      <c r="L17" s="15">
        <v>6</v>
      </c>
      <c r="M17" s="14">
        <v>1</v>
      </c>
      <c r="N17" s="76">
        <v>14</v>
      </c>
      <c r="O17" s="76">
        <v>18</v>
      </c>
      <c r="P17" s="14"/>
      <c r="Q17" s="14"/>
      <c r="R17" s="14">
        <v>1</v>
      </c>
      <c r="S17" s="16">
        <v>35</v>
      </c>
      <c r="T17" s="17"/>
      <c r="U17" s="14"/>
      <c r="V17" s="14">
        <v>1</v>
      </c>
      <c r="W17" s="15">
        <v>20</v>
      </c>
      <c r="X17" s="14">
        <v>1</v>
      </c>
      <c r="Y17" s="15">
        <v>10</v>
      </c>
      <c r="Z17" s="14"/>
      <c r="AA17" s="14"/>
      <c r="AB17" s="11">
        <f t="shared" si="2"/>
        <v>1</v>
      </c>
      <c r="AC17" s="54">
        <v>10</v>
      </c>
    </row>
    <row r="18" spans="1:29" s="1" customFormat="1">
      <c r="A18" s="9">
        <v>11</v>
      </c>
      <c r="B18" s="10" t="s">
        <v>124</v>
      </c>
      <c r="C18" s="11">
        <v>492</v>
      </c>
      <c r="D18" s="12">
        <f t="shared" si="0"/>
        <v>368</v>
      </c>
      <c r="E18" s="56">
        <f t="shared" si="1"/>
        <v>74.796747967479675</v>
      </c>
      <c r="F18" s="14">
        <v>1</v>
      </c>
      <c r="G18" s="14"/>
      <c r="H18" s="14"/>
      <c r="I18" s="14"/>
      <c r="J18" s="15">
        <v>6</v>
      </c>
      <c r="K18" s="15"/>
      <c r="L18" s="15">
        <v>6</v>
      </c>
      <c r="M18" s="14">
        <v>1</v>
      </c>
      <c r="N18" s="76">
        <v>97</v>
      </c>
      <c r="O18" s="76">
        <v>65</v>
      </c>
      <c r="P18" s="14"/>
      <c r="Q18" s="14"/>
      <c r="R18" s="14">
        <v>1</v>
      </c>
      <c r="S18" s="16">
        <v>120</v>
      </c>
      <c r="T18" s="17"/>
      <c r="U18" s="14"/>
      <c r="V18" s="14">
        <v>1</v>
      </c>
      <c r="W18" s="15">
        <v>100</v>
      </c>
      <c r="X18" s="14">
        <v>1</v>
      </c>
      <c r="Y18" s="15">
        <v>20</v>
      </c>
      <c r="Z18" s="14"/>
      <c r="AA18" s="14"/>
      <c r="AB18" s="11">
        <f t="shared" si="2"/>
        <v>1</v>
      </c>
      <c r="AC18" s="54">
        <v>25</v>
      </c>
    </row>
    <row r="19" spans="1:29" s="1" customFormat="1">
      <c r="A19" s="9">
        <v>12</v>
      </c>
      <c r="B19" s="10" t="s">
        <v>109</v>
      </c>
      <c r="C19" s="11">
        <v>315</v>
      </c>
      <c r="D19" s="12">
        <f t="shared" si="0"/>
        <v>221</v>
      </c>
      <c r="E19" s="56">
        <f t="shared" si="1"/>
        <v>70.158730158730165</v>
      </c>
      <c r="F19" s="14">
        <v>1</v>
      </c>
      <c r="G19" s="14"/>
      <c r="H19" s="14"/>
      <c r="I19" s="14"/>
      <c r="J19" s="15">
        <v>6</v>
      </c>
      <c r="K19" s="15"/>
      <c r="L19" s="15">
        <v>6</v>
      </c>
      <c r="M19" s="14">
        <v>1</v>
      </c>
      <c r="N19" s="76">
        <v>30</v>
      </c>
      <c r="O19" s="76">
        <v>27</v>
      </c>
      <c r="P19" s="14"/>
      <c r="Q19" s="14"/>
      <c r="R19" s="14">
        <v>1</v>
      </c>
      <c r="S19" s="16">
        <v>100</v>
      </c>
      <c r="T19" s="17"/>
      <c r="U19" s="14"/>
      <c r="V19" s="14">
        <v>1</v>
      </c>
      <c r="W19" s="15">
        <v>60</v>
      </c>
      <c r="X19" s="14">
        <v>1</v>
      </c>
      <c r="Y19" s="15">
        <v>10</v>
      </c>
      <c r="Z19" s="14"/>
      <c r="AA19" s="14"/>
      <c r="AB19" s="11">
        <f t="shared" si="2"/>
        <v>1</v>
      </c>
      <c r="AC19" s="54">
        <v>15</v>
      </c>
    </row>
    <row r="20" spans="1:29" s="1" customFormat="1">
      <c r="A20" s="9">
        <v>13</v>
      </c>
      <c r="B20" s="10" t="s">
        <v>110</v>
      </c>
      <c r="C20" s="11">
        <v>303</v>
      </c>
      <c r="D20" s="12">
        <f t="shared" si="0"/>
        <v>218</v>
      </c>
      <c r="E20" s="56">
        <f t="shared" si="1"/>
        <v>71.947194719471952</v>
      </c>
      <c r="F20" s="14">
        <v>1</v>
      </c>
      <c r="G20" s="14"/>
      <c r="H20" s="14"/>
      <c r="I20" s="14"/>
      <c r="J20" s="15">
        <v>6</v>
      </c>
      <c r="K20" s="15"/>
      <c r="L20" s="15">
        <v>6</v>
      </c>
      <c r="M20" s="14">
        <v>1</v>
      </c>
      <c r="N20" s="76">
        <v>67</v>
      </c>
      <c r="O20" s="76">
        <v>40</v>
      </c>
      <c r="P20" s="14"/>
      <c r="Q20" s="14"/>
      <c r="R20" s="14">
        <v>1</v>
      </c>
      <c r="S20" s="16">
        <v>80</v>
      </c>
      <c r="T20" s="17"/>
      <c r="U20" s="14"/>
      <c r="V20" s="14">
        <v>1</v>
      </c>
      <c r="W20" s="15">
        <v>40</v>
      </c>
      <c r="X20" s="14">
        <v>1</v>
      </c>
      <c r="Y20" s="15">
        <v>10</v>
      </c>
      <c r="Z20" s="14"/>
      <c r="AA20" s="14"/>
      <c r="AB20" s="11">
        <f t="shared" si="2"/>
        <v>1</v>
      </c>
      <c r="AC20" s="54">
        <v>15</v>
      </c>
    </row>
    <row r="21" spans="1:29" s="1" customFormat="1">
      <c r="A21" s="9">
        <v>14</v>
      </c>
      <c r="B21" s="10" t="s">
        <v>111</v>
      </c>
      <c r="C21" s="11">
        <v>199</v>
      </c>
      <c r="D21" s="12">
        <f t="shared" si="0"/>
        <v>124</v>
      </c>
      <c r="E21" s="56">
        <f t="shared" si="1"/>
        <v>62.311557788944725</v>
      </c>
      <c r="F21" s="14">
        <v>1</v>
      </c>
      <c r="G21" s="14"/>
      <c r="H21" s="14"/>
      <c r="I21" s="14"/>
      <c r="J21" s="15">
        <v>8</v>
      </c>
      <c r="K21" s="15"/>
      <c r="L21" s="15">
        <v>7</v>
      </c>
      <c r="M21" s="14">
        <v>1</v>
      </c>
      <c r="N21" s="76">
        <v>31</v>
      </c>
      <c r="O21" s="76">
        <v>35</v>
      </c>
      <c r="P21" s="14"/>
      <c r="Q21" s="14"/>
      <c r="R21" s="14">
        <v>1</v>
      </c>
      <c r="S21" s="16">
        <v>35</v>
      </c>
      <c r="T21" s="17"/>
      <c r="U21" s="14"/>
      <c r="V21" s="14">
        <v>1</v>
      </c>
      <c r="W21" s="15">
        <v>30</v>
      </c>
      <c r="X21" s="14">
        <v>1</v>
      </c>
      <c r="Y21" s="15">
        <v>10</v>
      </c>
      <c r="Z21" s="14"/>
      <c r="AA21" s="14"/>
      <c r="AB21" s="11">
        <f>IF(AC21&gt;0,1,0)</f>
        <v>1</v>
      </c>
      <c r="AC21" s="54">
        <v>10</v>
      </c>
    </row>
    <row r="22" spans="1:29" s="1" customFormat="1">
      <c r="A22" s="9">
        <v>15</v>
      </c>
      <c r="B22" s="10" t="s">
        <v>112</v>
      </c>
      <c r="C22" s="11">
        <v>364</v>
      </c>
      <c r="D22" s="12">
        <f t="shared" si="0"/>
        <v>236</v>
      </c>
      <c r="E22" s="56">
        <f t="shared" si="1"/>
        <v>64.835164835164832</v>
      </c>
      <c r="F22" s="14">
        <v>1</v>
      </c>
      <c r="G22" s="14"/>
      <c r="H22" s="14"/>
      <c r="I22" s="14"/>
      <c r="J22" s="15">
        <v>8</v>
      </c>
      <c r="K22" s="15"/>
      <c r="L22" s="15">
        <v>7</v>
      </c>
      <c r="M22" s="14">
        <v>1</v>
      </c>
      <c r="N22" s="76">
        <v>43</v>
      </c>
      <c r="O22" s="76">
        <f t="shared" si="3"/>
        <v>35</v>
      </c>
      <c r="P22" s="14"/>
      <c r="Q22" s="14"/>
      <c r="R22" s="14">
        <v>1</v>
      </c>
      <c r="S22" s="16">
        <v>100</v>
      </c>
      <c r="T22" s="17"/>
      <c r="U22" s="14"/>
      <c r="V22" s="14">
        <v>1</v>
      </c>
      <c r="W22" s="15">
        <v>50</v>
      </c>
      <c r="X22" s="14">
        <v>1</v>
      </c>
      <c r="Y22" s="15">
        <v>15</v>
      </c>
      <c r="Z22" s="14"/>
      <c r="AA22" s="14"/>
      <c r="AB22" s="11">
        <f t="shared" si="2"/>
        <v>1</v>
      </c>
      <c r="AC22" s="54">
        <v>20</v>
      </c>
    </row>
    <row r="23" spans="1:29" s="1" customFormat="1">
      <c r="A23" s="9">
        <v>16</v>
      </c>
      <c r="B23" s="10" t="s">
        <v>125</v>
      </c>
      <c r="C23" s="11">
        <v>345</v>
      </c>
      <c r="D23" s="12">
        <f t="shared" si="0"/>
        <v>238</v>
      </c>
      <c r="E23" s="56">
        <f t="shared" si="1"/>
        <v>68.985507246376812</v>
      </c>
      <c r="F23" s="14">
        <v>1</v>
      </c>
      <c r="G23" s="14"/>
      <c r="H23" s="14"/>
      <c r="I23" s="14"/>
      <c r="J23" s="15">
        <v>8</v>
      </c>
      <c r="K23" s="15"/>
      <c r="L23" s="15">
        <v>7</v>
      </c>
      <c r="M23" s="14">
        <v>1</v>
      </c>
      <c r="N23" s="76">
        <v>60</v>
      </c>
      <c r="O23" s="76">
        <v>62</v>
      </c>
      <c r="P23" s="14"/>
      <c r="Q23" s="14"/>
      <c r="R23" s="14">
        <v>1</v>
      </c>
      <c r="S23" s="16">
        <v>85</v>
      </c>
      <c r="T23" s="17"/>
      <c r="U23" s="14"/>
      <c r="V23" s="14">
        <v>1</v>
      </c>
      <c r="W23" s="15">
        <v>50</v>
      </c>
      <c r="X23" s="14">
        <v>1</v>
      </c>
      <c r="Y23" s="15">
        <v>15</v>
      </c>
      <c r="Z23" s="14"/>
      <c r="AA23" s="14"/>
      <c r="AB23" s="11">
        <f t="shared" si="2"/>
        <v>1</v>
      </c>
      <c r="AC23" s="54">
        <v>20</v>
      </c>
    </row>
    <row r="24" spans="1:29" s="1" customFormat="1">
      <c r="A24" s="9">
        <v>17</v>
      </c>
      <c r="B24" s="10" t="s">
        <v>113</v>
      </c>
      <c r="C24" s="11">
        <v>654</v>
      </c>
      <c r="D24" s="12">
        <f t="shared" si="0"/>
        <v>490</v>
      </c>
      <c r="E24" s="56">
        <f t="shared" si="1"/>
        <v>74.923547400611625</v>
      </c>
      <c r="F24" s="14">
        <v>1</v>
      </c>
      <c r="G24" s="14"/>
      <c r="H24" s="14"/>
      <c r="I24" s="14"/>
      <c r="J24" s="15">
        <v>6</v>
      </c>
      <c r="K24" s="15"/>
      <c r="L24" s="15">
        <v>5</v>
      </c>
      <c r="M24" s="14">
        <v>1</v>
      </c>
      <c r="N24" s="76">
        <v>104</v>
      </c>
      <c r="O24" s="76">
        <f t="shared" si="3"/>
        <v>98</v>
      </c>
      <c r="P24" s="14"/>
      <c r="Q24" s="14"/>
      <c r="R24" s="14">
        <v>1</v>
      </c>
      <c r="S24" s="16">
        <v>205</v>
      </c>
      <c r="T24" s="17"/>
      <c r="U24" s="14"/>
      <c r="V24" s="14">
        <v>1</v>
      </c>
      <c r="W24" s="15">
        <v>120</v>
      </c>
      <c r="X24" s="14">
        <v>1</v>
      </c>
      <c r="Y24" s="15">
        <v>25</v>
      </c>
      <c r="Z24" s="14"/>
      <c r="AA24" s="14"/>
      <c r="AB24" s="11">
        <f t="shared" si="2"/>
        <v>1</v>
      </c>
      <c r="AC24" s="54">
        <v>30</v>
      </c>
    </row>
    <row r="25" spans="1:29" s="1" customFormat="1">
      <c r="A25" s="9">
        <v>18</v>
      </c>
      <c r="B25" s="10" t="s">
        <v>114</v>
      </c>
      <c r="C25" s="11">
        <v>489</v>
      </c>
      <c r="D25" s="12">
        <f t="shared" si="0"/>
        <v>357</v>
      </c>
      <c r="E25" s="56">
        <f t="shared" si="1"/>
        <v>73.00613496932516</v>
      </c>
      <c r="F25" s="14">
        <v>1</v>
      </c>
      <c r="G25" s="14"/>
      <c r="H25" s="14"/>
      <c r="I25" s="14"/>
      <c r="J25" s="15">
        <v>8</v>
      </c>
      <c r="K25" s="15"/>
      <c r="L25" s="15">
        <v>7</v>
      </c>
      <c r="M25" s="14">
        <v>1</v>
      </c>
      <c r="N25" s="76">
        <v>69</v>
      </c>
      <c r="O25" s="76">
        <f t="shared" si="3"/>
        <v>61</v>
      </c>
      <c r="P25" s="14"/>
      <c r="Q25" s="14"/>
      <c r="R25" s="14">
        <v>1</v>
      </c>
      <c r="S25" s="16">
        <v>125</v>
      </c>
      <c r="T25" s="17"/>
      <c r="U25" s="14"/>
      <c r="V25" s="14">
        <v>1</v>
      </c>
      <c r="W25" s="15">
        <v>110</v>
      </c>
      <c r="X25" s="14">
        <v>1</v>
      </c>
      <c r="Y25" s="15">
        <v>20</v>
      </c>
      <c r="Z25" s="14"/>
      <c r="AA25" s="14"/>
      <c r="AB25" s="11">
        <f t="shared" si="2"/>
        <v>1</v>
      </c>
      <c r="AC25" s="54">
        <v>25</v>
      </c>
    </row>
    <row r="26" spans="1:29" s="1" customFormat="1">
      <c r="A26" s="9">
        <v>19</v>
      </c>
      <c r="B26" s="10" t="s">
        <v>115</v>
      </c>
      <c r="C26" s="11">
        <v>161</v>
      </c>
      <c r="D26" s="12">
        <f t="shared" si="0"/>
        <v>117</v>
      </c>
      <c r="E26" s="56">
        <f t="shared" si="1"/>
        <v>72.670807453416145</v>
      </c>
      <c r="F26" s="14">
        <v>1</v>
      </c>
      <c r="G26" s="14"/>
      <c r="H26" s="14"/>
      <c r="I26" s="14"/>
      <c r="J26" s="15">
        <v>4</v>
      </c>
      <c r="K26" s="15"/>
      <c r="L26" s="15">
        <v>4</v>
      </c>
      <c r="M26" s="14">
        <v>1</v>
      </c>
      <c r="N26" s="76">
        <v>48</v>
      </c>
      <c r="O26" s="76">
        <v>50</v>
      </c>
      <c r="P26" s="14"/>
      <c r="Q26" s="14"/>
      <c r="R26" s="14">
        <v>1</v>
      </c>
      <c r="S26" s="16">
        <v>25</v>
      </c>
      <c r="T26" s="17"/>
      <c r="U26" s="14"/>
      <c r="V26" s="14">
        <v>1</v>
      </c>
      <c r="W26" s="15">
        <v>20</v>
      </c>
      <c r="X26" s="14">
        <v>1</v>
      </c>
      <c r="Y26" s="15">
        <v>10</v>
      </c>
      <c r="Z26" s="14"/>
      <c r="AA26" s="14"/>
      <c r="AB26" s="11">
        <f t="shared" si="2"/>
        <v>1</v>
      </c>
      <c r="AC26" s="54">
        <v>10</v>
      </c>
    </row>
    <row r="27" spans="1:29" s="1" customFormat="1">
      <c r="A27" s="9">
        <v>20</v>
      </c>
      <c r="B27" s="10" t="s">
        <v>126</v>
      </c>
      <c r="C27" s="11">
        <v>85</v>
      </c>
      <c r="D27" s="12">
        <f t="shared" si="0"/>
        <v>57</v>
      </c>
      <c r="E27" s="56">
        <f t="shared" si="1"/>
        <v>67.058823529411768</v>
      </c>
      <c r="F27" s="14">
        <v>1</v>
      </c>
      <c r="G27" s="14"/>
      <c r="H27" s="14"/>
      <c r="I27" s="14"/>
      <c r="J27" s="15">
        <v>3</v>
      </c>
      <c r="K27" s="15"/>
      <c r="L27" s="15">
        <v>3</v>
      </c>
      <c r="M27" s="14">
        <v>1</v>
      </c>
      <c r="N27" s="76">
        <v>17</v>
      </c>
      <c r="O27" s="76">
        <v>25</v>
      </c>
      <c r="P27" s="14"/>
      <c r="Q27" s="14"/>
      <c r="R27" s="14">
        <v>1</v>
      </c>
      <c r="S27" s="16">
        <v>7</v>
      </c>
      <c r="T27" s="17"/>
      <c r="U27" s="14"/>
      <c r="V27" s="14">
        <v>1</v>
      </c>
      <c r="W27" s="15">
        <v>15</v>
      </c>
      <c r="X27" s="14">
        <v>1</v>
      </c>
      <c r="Y27" s="15">
        <v>10</v>
      </c>
      <c r="Z27" s="14"/>
      <c r="AA27" s="14"/>
      <c r="AB27" s="11">
        <f t="shared" si="2"/>
        <v>1</v>
      </c>
      <c r="AC27" s="54">
        <v>5</v>
      </c>
    </row>
    <row r="28" spans="1:29" s="1" customFormat="1">
      <c r="A28" s="9">
        <v>21</v>
      </c>
      <c r="B28" s="10" t="s">
        <v>116</v>
      </c>
      <c r="C28" s="11">
        <v>85</v>
      </c>
      <c r="D28" s="12">
        <f t="shared" si="0"/>
        <v>65</v>
      </c>
      <c r="E28" s="56">
        <f t="shared" si="1"/>
        <v>76.470588235294116</v>
      </c>
      <c r="F28" s="14">
        <v>1</v>
      </c>
      <c r="G28" s="14"/>
      <c r="H28" s="14"/>
      <c r="I28" s="14"/>
      <c r="J28" s="15">
        <v>4</v>
      </c>
      <c r="K28" s="15"/>
      <c r="L28" s="15">
        <v>4</v>
      </c>
      <c r="M28" s="14">
        <v>1</v>
      </c>
      <c r="N28" s="76">
        <v>31</v>
      </c>
      <c r="O28" s="76">
        <v>39</v>
      </c>
      <c r="P28" s="14"/>
      <c r="Q28" s="14"/>
      <c r="R28" s="14">
        <v>1</v>
      </c>
      <c r="S28" s="16">
        <v>10</v>
      </c>
      <c r="T28" s="17"/>
      <c r="U28" s="14"/>
      <c r="V28" s="14">
        <v>1</v>
      </c>
      <c r="W28" s="15">
        <v>10</v>
      </c>
      <c r="X28" s="14">
        <v>1</v>
      </c>
      <c r="Y28" s="15">
        <v>5</v>
      </c>
      <c r="Z28" s="14"/>
      <c r="AA28" s="14"/>
      <c r="AB28" s="11">
        <f t="shared" si="2"/>
        <v>1</v>
      </c>
      <c r="AC28" s="54">
        <v>5</v>
      </c>
    </row>
    <row r="29" spans="1:29" s="1" customFormat="1">
      <c r="A29" s="9">
        <v>22</v>
      </c>
      <c r="B29" s="10" t="s">
        <v>117</v>
      </c>
      <c r="C29" s="11">
        <v>293</v>
      </c>
      <c r="D29" s="12">
        <f t="shared" si="0"/>
        <v>210</v>
      </c>
      <c r="E29" s="56">
        <f t="shared" si="1"/>
        <v>71.672354948805463</v>
      </c>
      <c r="F29" s="14">
        <v>1</v>
      </c>
      <c r="G29" s="14"/>
      <c r="H29" s="14"/>
      <c r="I29" s="14"/>
      <c r="J29" s="15">
        <v>8</v>
      </c>
      <c r="K29" s="15"/>
      <c r="L29" s="15">
        <v>7</v>
      </c>
      <c r="M29" s="14">
        <v>1</v>
      </c>
      <c r="N29" s="76">
        <v>97</v>
      </c>
      <c r="O29" s="76">
        <f t="shared" si="3"/>
        <v>89</v>
      </c>
      <c r="P29" s="14"/>
      <c r="Q29" s="14"/>
      <c r="R29" s="14">
        <v>1</v>
      </c>
      <c r="S29" s="16">
        <v>60</v>
      </c>
      <c r="T29" s="17"/>
      <c r="U29" s="14"/>
      <c r="V29" s="14">
        <v>1</v>
      </c>
      <c r="W29" s="15">
        <v>20</v>
      </c>
      <c r="X29" s="14">
        <v>1</v>
      </c>
      <c r="Y29" s="15">
        <v>10</v>
      </c>
      <c r="Z29" s="14"/>
      <c r="AA29" s="14"/>
      <c r="AB29" s="11">
        <v>1</v>
      </c>
      <c r="AC29" s="54">
        <v>15</v>
      </c>
    </row>
    <row r="30" spans="1:29" s="1" customFormat="1">
      <c r="A30" s="9">
        <v>23</v>
      </c>
      <c r="B30" s="10" t="s">
        <v>118</v>
      </c>
      <c r="C30" s="11">
        <v>139</v>
      </c>
      <c r="D30" s="12">
        <f t="shared" si="0"/>
        <v>93</v>
      </c>
      <c r="E30" s="56">
        <f t="shared" si="1"/>
        <v>66.906474820143885</v>
      </c>
      <c r="F30" s="14">
        <v>1</v>
      </c>
      <c r="G30" s="14"/>
      <c r="H30" s="14"/>
      <c r="I30" s="14"/>
      <c r="J30" s="15">
        <v>5</v>
      </c>
      <c r="K30" s="15"/>
      <c r="L30" s="15">
        <v>5</v>
      </c>
      <c r="M30" s="14">
        <v>1</v>
      </c>
      <c r="N30" s="76">
        <v>48</v>
      </c>
      <c r="O30" s="76">
        <f t="shared" si="3"/>
        <v>43</v>
      </c>
      <c r="P30" s="14"/>
      <c r="Q30" s="14"/>
      <c r="R30" s="14">
        <v>1</v>
      </c>
      <c r="S30" s="16">
        <v>10</v>
      </c>
      <c r="T30" s="17"/>
      <c r="U30" s="14"/>
      <c r="V30" s="14">
        <v>1</v>
      </c>
      <c r="W30" s="15">
        <v>10</v>
      </c>
      <c r="X30" s="14">
        <v>1</v>
      </c>
      <c r="Y30" s="15">
        <v>10</v>
      </c>
      <c r="Z30" s="14"/>
      <c r="AA30" s="14"/>
      <c r="AB30" s="11">
        <f t="shared" si="2"/>
        <v>1</v>
      </c>
      <c r="AC30" s="54">
        <v>10</v>
      </c>
    </row>
    <row r="31" spans="1:29" s="1" customFormat="1">
      <c r="A31" s="9">
        <v>24</v>
      </c>
      <c r="B31" s="10" t="s">
        <v>119</v>
      </c>
      <c r="C31" s="11">
        <v>168</v>
      </c>
      <c r="D31" s="12">
        <f t="shared" si="0"/>
        <v>123</v>
      </c>
      <c r="E31" s="56">
        <f t="shared" si="1"/>
        <v>73.214285714285708</v>
      </c>
      <c r="F31" s="14">
        <v>1</v>
      </c>
      <c r="G31" s="14"/>
      <c r="H31" s="14"/>
      <c r="I31" s="14"/>
      <c r="J31" s="15">
        <v>8</v>
      </c>
      <c r="K31" s="15"/>
      <c r="L31" s="15">
        <v>8</v>
      </c>
      <c r="M31" s="14">
        <v>1</v>
      </c>
      <c r="N31" s="76">
        <v>50</v>
      </c>
      <c r="O31" s="76">
        <v>45</v>
      </c>
      <c r="P31" s="14"/>
      <c r="Q31" s="14"/>
      <c r="R31" s="14">
        <v>1</v>
      </c>
      <c r="S31" s="16">
        <v>25</v>
      </c>
      <c r="T31" s="17"/>
      <c r="U31" s="14"/>
      <c r="V31" s="14">
        <v>1</v>
      </c>
      <c r="W31" s="15">
        <v>20</v>
      </c>
      <c r="X31" s="14">
        <v>1</v>
      </c>
      <c r="Y31" s="15">
        <v>10</v>
      </c>
      <c r="Z31" s="14"/>
      <c r="AA31" s="14"/>
      <c r="AB31" s="11">
        <f t="shared" si="2"/>
        <v>1</v>
      </c>
      <c r="AC31" s="54">
        <v>10</v>
      </c>
    </row>
    <row r="32" spans="1:29" s="1" customFormat="1">
      <c r="A32" s="9">
        <v>25</v>
      </c>
      <c r="B32" s="10" t="s">
        <v>120</v>
      </c>
      <c r="C32" s="11">
        <v>186</v>
      </c>
      <c r="D32" s="12">
        <f t="shared" si="0"/>
        <v>123</v>
      </c>
      <c r="E32" s="56">
        <f t="shared" si="1"/>
        <v>66.129032258064512</v>
      </c>
      <c r="F32" s="14">
        <v>1</v>
      </c>
      <c r="G32" s="14"/>
      <c r="H32" s="14"/>
      <c r="I32" s="14"/>
      <c r="J32" s="15">
        <v>8</v>
      </c>
      <c r="K32" s="15"/>
      <c r="L32" s="15">
        <v>8</v>
      </c>
      <c r="M32" s="14">
        <v>1</v>
      </c>
      <c r="N32" s="76">
        <v>35</v>
      </c>
      <c r="O32" s="76">
        <f t="shared" si="3"/>
        <v>27</v>
      </c>
      <c r="P32" s="14"/>
      <c r="Q32" s="14"/>
      <c r="R32" s="14">
        <v>1</v>
      </c>
      <c r="S32" s="16">
        <v>35</v>
      </c>
      <c r="T32" s="17"/>
      <c r="U32" s="14"/>
      <c r="V32" s="14">
        <v>1</v>
      </c>
      <c r="W32" s="15">
        <v>25</v>
      </c>
      <c r="X32" s="14">
        <v>1</v>
      </c>
      <c r="Y32" s="15">
        <v>10</v>
      </c>
      <c r="Z32" s="14"/>
      <c r="AA32" s="14"/>
      <c r="AB32" s="11">
        <f t="shared" si="2"/>
        <v>1</v>
      </c>
      <c r="AC32" s="54">
        <v>10</v>
      </c>
    </row>
    <row r="33" spans="1:29" s="1" customFormat="1">
      <c r="A33" s="9">
        <v>26</v>
      </c>
      <c r="B33" s="10" t="s">
        <v>121</v>
      </c>
      <c r="C33" s="11">
        <v>488</v>
      </c>
      <c r="D33" s="12">
        <f t="shared" si="0"/>
        <v>352</v>
      </c>
      <c r="E33" s="56">
        <f t="shared" si="1"/>
        <v>72.131147540983605</v>
      </c>
      <c r="F33" s="14">
        <v>1</v>
      </c>
      <c r="G33" s="14"/>
      <c r="H33" s="14"/>
      <c r="I33" s="14"/>
      <c r="J33" s="15">
        <v>10</v>
      </c>
      <c r="K33" s="15"/>
      <c r="L33" s="15">
        <v>10</v>
      </c>
      <c r="M33" s="14">
        <v>1</v>
      </c>
      <c r="N33" s="76">
        <v>157</v>
      </c>
      <c r="O33" s="76">
        <f t="shared" si="3"/>
        <v>147</v>
      </c>
      <c r="P33" s="14"/>
      <c r="Q33" s="14"/>
      <c r="R33" s="14">
        <v>1</v>
      </c>
      <c r="S33" s="16">
        <v>80</v>
      </c>
      <c r="T33" s="17"/>
      <c r="U33" s="14"/>
      <c r="V33" s="14">
        <v>1</v>
      </c>
      <c r="W33" s="15">
        <v>65</v>
      </c>
      <c r="X33" s="14">
        <v>1</v>
      </c>
      <c r="Y33" s="15">
        <v>20</v>
      </c>
      <c r="Z33" s="14"/>
      <c r="AA33" s="14"/>
      <c r="AB33" s="11">
        <f t="shared" si="2"/>
        <v>1</v>
      </c>
      <c r="AC33" s="54">
        <v>20</v>
      </c>
    </row>
    <row r="34" spans="1:29" s="1" customFormat="1">
      <c r="A34" s="9">
        <v>27</v>
      </c>
      <c r="B34" s="10" t="s">
        <v>106</v>
      </c>
      <c r="C34" s="11">
        <v>468</v>
      </c>
      <c r="D34" s="12">
        <f t="shared" si="0"/>
        <v>344</v>
      </c>
      <c r="E34" s="56">
        <f t="shared" si="1"/>
        <v>73.504273504273499</v>
      </c>
      <c r="F34" s="14">
        <v>1</v>
      </c>
      <c r="G34" s="14"/>
      <c r="H34" s="14"/>
      <c r="I34" s="14"/>
      <c r="J34" s="15">
        <v>10</v>
      </c>
      <c r="K34" s="15"/>
      <c r="L34" s="15">
        <v>9</v>
      </c>
      <c r="M34" s="14">
        <v>1</v>
      </c>
      <c r="N34" s="76">
        <v>114</v>
      </c>
      <c r="O34" s="76">
        <f t="shared" si="3"/>
        <v>104</v>
      </c>
      <c r="P34" s="14"/>
      <c r="Q34" s="14"/>
      <c r="R34" s="14">
        <v>1</v>
      </c>
      <c r="S34" s="16">
        <v>120</v>
      </c>
      <c r="T34" s="17"/>
      <c r="U34" s="14"/>
      <c r="V34" s="14">
        <v>1</v>
      </c>
      <c r="W34" s="15">
        <v>60</v>
      </c>
      <c r="X34" s="14">
        <v>1</v>
      </c>
      <c r="Y34" s="15">
        <v>20</v>
      </c>
      <c r="Z34" s="14"/>
      <c r="AA34" s="14"/>
      <c r="AB34" s="11">
        <f t="shared" si="2"/>
        <v>1</v>
      </c>
      <c r="AC34" s="54">
        <v>20</v>
      </c>
    </row>
    <row r="35" spans="1:29" s="1" customFormat="1">
      <c r="A35" s="9">
        <v>28</v>
      </c>
      <c r="B35" s="10" t="s">
        <v>105</v>
      </c>
      <c r="C35" s="11">
        <v>255</v>
      </c>
      <c r="D35" s="12">
        <f t="shared" si="0"/>
        <v>178</v>
      </c>
      <c r="E35" s="56">
        <f t="shared" si="1"/>
        <v>69.803921568627445</v>
      </c>
      <c r="F35" s="14">
        <v>1</v>
      </c>
      <c r="G35" s="14"/>
      <c r="H35" s="14"/>
      <c r="I35" s="14"/>
      <c r="J35" s="80">
        <v>20</v>
      </c>
      <c r="K35" s="81">
        <v>20</v>
      </c>
      <c r="L35" s="80"/>
      <c r="M35" s="14"/>
      <c r="N35" s="76">
        <v>58</v>
      </c>
      <c r="O35" s="76">
        <f t="shared" si="3"/>
        <v>38</v>
      </c>
      <c r="P35" s="14"/>
      <c r="Q35" s="14"/>
      <c r="R35" s="14">
        <v>1</v>
      </c>
      <c r="S35" s="16">
        <v>40</v>
      </c>
      <c r="T35" s="17"/>
      <c r="U35" s="14"/>
      <c r="V35" s="14">
        <v>1</v>
      </c>
      <c r="W35" s="15">
        <v>30</v>
      </c>
      <c r="X35" s="14">
        <v>1</v>
      </c>
      <c r="Y35" s="15">
        <v>10</v>
      </c>
      <c r="Z35" s="14"/>
      <c r="AA35" s="14"/>
      <c r="AB35" s="11">
        <f t="shared" si="2"/>
        <v>1</v>
      </c>
      <c r="AC35" s="54">
        <v>20</v>
      </c>
    </row>
    <row r="36" spans="1:29" s="1" customFormat="1">
      <c r="A36" s="9">
        <v>29</v>
      </c>
      <c r="B36" s="10" t="s">
        <v>104</v>
      </c>
      <c r="C36" s="11">
        <v>189</v>
      </c>
      <c r="D36" s="12">
        <f t="shared" si="0"/>
        <v>134</v>
      </c>
      <c r="E36" s="56">
        <f t="shared" si="1"/>
        <v>70.899470899470899</v>
      </c>
      <c r="F36" s="14">
        <v>1</v>
      </c>
      <c r="G36" s="14"/>
      <c r="H36" s="14"/>
      <c r="I36" s="14"/>
      <c r="J36" s="80">
        <v>8</v>
      </c>
      <c r="K36" s="81">
        <v>8</v>
      </c>
      <c r="L36" s="80"/>
      <c r="M36" s="14"/>
      <c r="N36" s="76">
        <v>46</v>
      </c>
      <c r="O36" s="76">
        <f t="shared" si="3"/>
        <v>38</v>
      </c>
      <c r="P36" s="14"/>
      <c r="Q36" s="14"/>
      <c r="R36" s="14">
        <v>1</v>
      </c>
      <c r="S36" s="16">
        <v>20</v>
      </c>
      <c r="T36" s="17"/>
      <c r="U36" s="14"/>
      <c r="V36" s="14">
        <v>1</v>
      </c>
      <c r="W36" s="15">
        <v>30</v>
      </c>
      <c r="X36" s="14">
        <v>1</v>
      </c>
      <c r="Y36" s="15">
        <v>10</v>
      </c>
      <c r="Z36" s="14"/>
      <c r="AA36" s="14"/>
      <c r="AB36" s="11">
        <v>1</v>
      </c>
      <c r="AC36" s="54">
        <v>20</v>
      </c>
    </row>
    <row r="37" spans="1:29" s="1" customFormat="1">
      <c r="A37" s="9">
        <v>30</v>
      </c>
      <c r="B37" s="10" t="s">
        <v>131</v>
      </c>
      <c r="C37" s="11">
        <v>41</v>
      </c>
      <c r="D37" s="12">
        <f t="shared" si="0"/>
        <v>158</v>
      </c>
      <c r="E37" s="56">
        <f t="shared" si="1"/>
        <v>385.36585365853659</v>
      </c>
      <c r="F37" s="14">
        <v>1</v>
      </c>
      <c r="G37" s="14"/>
      <c r="H37" s="14"/>
      <c r="I37" s="14"/>
      <c r="J37" s="80">
        <v>8</v>
      </c>
      <c r="K37" s="81">
        <v>8</v>
      </c>
      <c r="L37" s="80"/>
      <c r="M37" s="14"/>
      <c r="N37" s="76">
        <v>125</v>
      </c>
      <c r="O37" s="76">
        <f t="shared" si="3"/>
        <v>117</v>
      </c>
      <c r="P37" s="14"/>
      <c r="Q37" s="14"/>
      <c r="R37" s="14">
        <v>1</v>
      </c>
      <c r="S37" s="16">
        <v>5</v>
      </c>
      <c r="T37" s="17"/>
      <c r="U37" s="14"/>
      <c r="V37" s="14">
        <v>1</v>
      </c>
      <c r="W37" s="15">
        <v>10</v>
      </c>
      <c r="X37" s="14">
        <v>1</v>
      </c>
      <c r="Y37" s="15">
        <v>10</v>
      </c>
      <c r="Z37" s="14"/>
      <c r="AA37" s="14"/>
      <c r="AB37" s="11"/>
      <c r="AC37" s="54"/>
    </row>
    <row r="38" spans="1:29" s="1" customFormat="1">
      <c r="A38" s="9">
        <v>31</v>
      </c>
      <c r="B38" s="58" t="s">
        <v>133</v>
      </c>
      <c r="C38" s="11">
        <v>260</v>
      </c>
      <c r="D38" s="12">
        <f t="shared" si="0"/>
        <v>100</v>
      </c>
      <c r="E38" s="56">
        <f t="shared" si="1"/>
        <v>38.46153846153846</v>
      </c>
      <c r="F38" s="14">
        <v>1</v>
      </c>
      <c r="G38" s="14"/>
      <c r="H38" s="14">
        <v>38</v>
      </c>
      <c r="I38" s="14"/>
      <c r="J38" s="80">
        <v>20</v>
      </c>
      <c r="K38" s="81">
        <v>20</v>
      </c>
      <c r="L38" s="80"/>
      <c r="M38" s="14"/>
      <c r="N38" s="76">
        <v>0</v>
      </c>
      <c r="O38" s="76">
        <v>10</v>
      </c>
      <c r="P38" s="14"/>
      <c r="Q38" s="14"/>
      <c r="R38" s="14">
        <v>1</v>
      </c>
      <c r="S38" s="16">
        <v>50</v>
      </c>
      <c r="T38" s="17"/>
      <c r="U38" s="14"/>
      <c r="V38" s="14">
        <v>1</v>
      </c>
      <c r="W38" s="15">
        <v>10</v>
      </c>
      <c r="X38" s="14">
        <v>1</v>
      </c>
      <c r="Y38" s="15">
        <v>10</v>
      </c>
      <c r="Z38" s="14"/>
      <c r="AA38" s="14"/>
      <c r="AB38" s="11">
        <v>1</v>
      </c>
      <c r="AC38" s="54">
        <v>10</v>
      </c>
    </row>
    <row r="39" spans="1:29" s="1" customFormat="1">
      <c r="A39" s="9">
        <v>32</v>
      </c>
      <c r="B39" s="10" t="s">
        <v>132</v>
      </c>
      <c r="C39" s="11">
        <v>22</v>
      </c>
      <c r="D39" s="12">
        <f t="shared" si="0"/>
        <v>24</v>
      </c>
      <c r="E39" s="56">
        <f t="shared" si="1"/>
        <v>109.09090909090909</v>
      </c>
      <c r="F39" s="14">
        <v>1</v>
      </c>
      <c r="G39" s="14"/>
      <c r="H39" s="14">
        <v>32</v>
      </c>
      <c r="I39" s="14"/>
      <c r="J39" s="80">
        <v>6</v>
      </c>
      <c r="K39" s="81">
        <v>6</v>
      </c>
      <c r="L39" s="80"/>
      <c r="M39" s="14"/>
      <c r="N39" s="76">
        <v>13</v>
      </c>
      <c r="O39" s="76">
        <v>15</v>
      </c>
      <c r="P39" s="14"/>
      <c r="Q39" s="14"/>
      <c r="R39" s="14">
        <v>1</v>
      </c>
      <c r="S39" s="16">
        <v>5</v>
      </c>
      <c r="T39" s="17"/>
      <c r="U39" s="14"/>
      <c r="V39" s="14"/>
      <c r="W39" s="15"/>
      <c r="X39" s="14"/>
      <c r="Y39" s="15"/>
      <c r="Z39" s="14"/>
      <c r="AA39" s="14"/>
      <c r="AB39" s="11"/>
      <c r="AC39" s="54"/>
    </row>
    <row r="40" spans="1:29" s="1" customFormat="1">
      <c r="A40" s="9">
        <v>33</v>
      </c>
      <c r="B40" s="10" t="s">
        <v>97</v>
      </c>
      <c r="C40" s="11">
        <v>39</v>
      </c>
      <c r="D40" s="12">
        <f t="shared" si="0"/>
        <v>38</v>
      </c>
      <c r="E40" s="56">
        <f t="shared" si="1"/>
        <v>97.435897435897431</v>
      </c>
      <c r="F40" s="14">
        <v>1</v>
      </c>
      <c r="G40" s="14"/>
      <c r="H40" s="14">
        <v>37</v>
      </c>
      <c r="I40" s="14"/>
      <c r="J40" s="80">
        <v>8</v>
      </c>
      <c r="K40" s="81">
        <v>8</v>
      </c>
      <c r="L40" s="80"/>
      <c r="M40" s="14"/>
      <c r="N40" s="76">
        <v>0</v>
      </c>
      <c r="O40" s="76">
        <f t="shared" si="3"/>
        <v>-8</v>
      </c>
      <c r="P40" s="14"/>
      <c r="Q40" s="14"/>
      <c r="R40" s="14">
        <v>1</v>
      </c>
      <c r="S40" s="16">
        <v>30</v>
      </c>
      <c r="T40" s="17"/>
      <c r="U40" s="14"/>
      <c r="V40" s="14"/>
      <c r="W40" s="15"/>
      <c r="X40" s="14"/>
      <c r="Y40" s="15"/>
      <c r="Z40" s="14"/>
      <c r="AA40" s="14"/>
      <c r="AB40" s="11"/>
      <c r="AC40" s="54"/>
    </row>
    <row r="41" spans="1:29" s="1" customFormat="1">
      <c r="A41" s="9">
        <v>34</v>
      </c>
      <c r="B41" s="10" t="s">
        <v>98</v>
      </c>
      <c r="C41" s="11">
        <v>22</v>
      </c>
      <c r="D41" s="12">
        <f t="shared" si="0"/>
        <v>20</v>
      </c>
      <c r="E41" s="56">
        <f t="shared" si="1"/>
        <v>90.909090909090907</v>
      </c>
      <c r="F41" s="14">
        <v>1</v>
      </c>
      <c r="G41" s="14"/>
      <c r="H41" s="14">
        <v>35</v>
      </c>
      <c r="I41" s="14"/>
      <c r="J41" s="80">
        <v>5</v>
      </c>
      <c r="K41" s="81">
        <v>5</v>
      </c>
      <c r="L41" s="80"/>
      <c r="M41" s="14"/>
      <c r="N41" s="76">
        <v>0</v>
      </c>
      <c r="O41" s="76">
        <f t="shared" si="3"/>
        <v>-5</v>
      </c>
      <c r="P41" s="14"/>
      <c r="Q41" s="14"/>
      <c r="R41" s="14">
        <v>1</v>
      </c>
      <c r="S41" s="16">
        <v>15</v>
      </c>
      <c r="T41" s="17"/>
      <c r="U41" s="14"/>
      <c r="V41" s="14"/>
      <c r="W41" s="15"/>
      <c r="X41" s="14"/>
      <c r="Y41" s="15"/>
      <c r="Z41" s="14"/>
      <c r="AA41" s="14"/>
      <c r="AB41" s="11"/>
      <c r="AC41" s="54"/>
    </row>
    <row r="42" spans="1:29" s="1" customFormat="1">
      <c r="A42" s="9">
        <v>35</v>
      </c>
      <c r="B42" s="10" t="s">
        <v>99</v>
      </c>
      <c r="C42" s="11">
        <v>11</v>
      </c>
      <c r="D42" s="12">
        <f t="shared" si="0"/>
        <v>10</v>
      </c>
      <c r="E42" s="56">
        <f t="shared" si="1"/>
        <v>90.909090909090907</v>
      </c>
      <c r="F42" s="14">
        <v>1</v>
      </c>
      <c r="G42" s="14"/>
      <c r="H42" s="14">
        <v>33</v>
      </c>
      <c r="I42" s="14"/>
      <c r="J42" s="80">
        <v>3</v>
      </c>
      <c r="K42" s="81">
        <v>3</v>
      </c>
      <c r="L42" s="80"/>
      <c r="M42" s="14"/>
      <c r="N42" s="76">
        <v>0</v>
      </c>
      <c r="O42" s="76">
        <f t="shared" si="3"/>
        <v>-3</v>
      </c>
      <c r="P42" s="14"/>
      <c r="Q42" s="14"/>
      <c r="R42" s="14">
        <v>1</v>
      </c>
      <c r="S42" s="16">
        <v>7</v>
      </c>
      <c r="T42" s="17"/>
      <c r="U42" s="14"/>
      <c r="V42" s="14"/>
      <c r="W42" s="15"/>
      <c r="X42" s="14"/>
      <c r="Y42" s="15"/>
      <c r="Z42" s="14"/>
      <c r="AA42" s="14"/>
      <c r="AB42" s="11"/>
      <c r="AC42" s="54"/>
    </row>
    <row r="43" spans="1:29" s="1" customFormat="1">
      <c r="A43" s="9">
        <v>36</v>
      </c>
      <c r="B43" s="10" t="s">
        <v>100</v>
      </c>
      <c r="C43" s="11">
        <v>12</v>
      </c>
      <c r="D43" s="12">
        <f t="shared" si="0"/>
        <v>11</v>
      </c>
      <c r="E43" s="56">
        <f t="shared" si="1"/>
        <v>91.666666666666671</v>
      </c>
      <c r="F43" s="14">
        <v>1</v>
      </c>
      <c r="G43" s="14"/>
      <c r="H43" s="14">
        <v>36</v>
      </c>
      <c r="I43" s="14"/>
      <c r="J43" s="80">
        <v>3</v>
      </c>
      <c r="K43" s="81">
        <v>3</v>
      </c>
      <c r="L43" s="80"/>
      <c r="M43" s="14"/>
      <c r="N43" s="76">
        <v>0</v>
      </c>
      <c r="O43" s="76">
        <f t="shared" si="3"/>
        <v>-3</v>
      </c>
      <c r="P43" s="14"/>
      <c r="Q43" s="14"/>
      <c r="R43" s="14">
        <v>1</v>
      </c>
      <c r="S43" s="16">
        <v>8</v>
      </c>
      <c r="T43" s="17"/>
      <c r="U43" s="14"/>
      <c r="V43" s="14"/>
      <c r="W43" s="15"/>
      <c r="X43" s="14"/>
      <c r="Y43" s="15"/>
      <c r="Z43" s="14"/>
      <c r="AA43" s="14"/>
      <c r="AB43" s="11"/>
      <c r="AC43" s="54"/>
    </row>
    <row r="44" spans="1:29" s="1" customFormat="1">
      <c r="A44" s="9">
        <v>37</v>
      </c>
      <c r="B44" s="10" t="s">
        <v>101</v>
      </c>
      <c r="C44" s="11">
        <v>19</v>
      </c>
      <c r="D44" s="12">
        <f t="shared" si="0"/>
        <v>18</v>
      </c>
      <c r="E44" s="56">
        <f t="shared" si="1"/>
        <v>94.736842105263165</v>
      </c>
      <c r="F44" s="14">
        <v>1</v>
      </c>
      <c r="G44" s="14"/>
      <c r="H44" s="14">
        <v>34</v>
      </c>
      <c r="I44" s="14"/>
      <c r="J44" s="80">
        <v>6</v>
      </c>
      <c r="K44" s="81">
        <v>6</v>
      </c>
      <c r="L44" s="80"/>
      <c r="M44" s="14"/>
      <c r="N44" s="76">
        <v>0</v>
      </c>
      <c r="O44" s="76">
        <f t="shared" si="3"/>
        <v>-6</v>
      </c>
      <c r="P44" s="14"/>
      <c r="Q44" s="14"/>
      <c r="R44" s="14">
        <v>1</v>
      </c>
      <c r="S44" s="16">
        <v>12</v>
      </c>
      <c r="T44" s="17"/>
      <c r="U44" s="14"/>
      <c r="V44" s="14"/>
      <c r="W44" s="15"/>
      <c r="X44" s="14"/>
      <c r="Y44" s="15"/>
      <c r="Z44" s="14"/>
      <c r="AA44" s="14"/>
      <c r="AB44" s="11"/>
      <c r="AC44" s="54"/>
    </row>
    <row r="45" spans="1:29" s="1" customFormat="1">
      <c r="A45" s="9">
        <v>38</v>
      </c>
      <c r="B45" s="10" t="s">
        <v>102</v>
      </c>
      <c r="C45" s="11">
        <v>31</v>
      </c>
      <c r="D45" s="12">
        <f t="shared" si="0"/>
        <v>26</v>
      </c>
      <c r="E45" s="56">
        <f t="shared" si="1"/>
        <v>83.870967741935488</v>
      </c>
      <c r="F45" s="14">
        <v>1</v>
      </c>
      <c r="G45" s="14"/>
      <c r="H45" s="14">
        <v>31</v>
      </c>
      <c r="I45" s="14"/>
      <c r="J45" s="80">
        <v>6</v>
      </c>
      <c r="K45" s="81">
        <v>6</v>
      </c>
      <c r="L45" s="80"/>
      <c r="M45" s="14"/>
      <c r="N45" s="76">
        <v>0</v>
      </c>
      <c r="O45" s="76">
        <f t="shared" si="3"/>
        <v>-6</v>
      </c>
      <c r="P45" s="14"/>
      <c r="Q45" s="14"/>
      <c r="R45" s="14">
        <v>1</v>
      </c>
      <c r="S45" s="16">
        <v>20</v>
      </c>
      <c r="T45" s="17"/>
      <c r="U45" s="14"/>
      <c r="V45" s="14"/>
      <c r="W45" s="15"/>
      <c r="X45" s="14"/>
      <c r="Y45" s="15"/>
      <c r="Z45" s="14"/>
      <c r="AA45" s="14"/>
      <c r="AB45" s="11"/>
      <c r="AC45" s="54"/>
    </row>
    <row r="46" spans="1:29" s="63" customFormat="1">
      <c r="A46" s="57">
        <v>39</v>
      </c>
      <c r="B46" s="10" t="s">
        <v>103</v>
      </c>
      <c r="C46" s="59">
        <v>51</v>
      </c>
      <c r="D46" s="60">
        <f t="shared" si="0"/>
        <v>58</v>
      </c>
      <c r="E46" s="61">
        <f t="shared" si="1"/>
        <v>113.72549019607843</v>
      </c>
      <c r="F46" s="62">
        <v>1</v>
      </c>
      <c r="G46" s="62"/>
      <c r="H46" s="62"/>
      <c r="I46" s="62"/>
      <c r="J46" s="68">
        <v>7</v>
      </c>
      <c r="K46" s="82">
        <v>7</v>
      </c>
      <c r="L46" s="68">
        <v>7</v>
      </c>
      <c r="M46" s="62">
        <v>1</v>
      </c>
      <c r="N46" s="76">
        <v>42</v>
      </c>
      <c r="O46" s="76">
        <f t="shared" si="3"/>
        <v>35</v>
      </c>
      <c r="P46" s="62"/>
      <c r="Q46" s="62"/>
      <c r="R46" s="62">
        <v>1</v>
      </c>
      <c r="S46" s="69">
        <v>9</v>
      </c>
      <c r="T46" s="17"/>
      <c r="U46" s="62"/>
      <c r="V46" s="62"/>
      <c r="W46" s="68"/>
      <c r="X46" s="62"/>
      <c r="Y46" s="68"/>
      <c r="Z46" s="62"/>
      <c r="AA46" s="62"/>
      <c r="AB46" s="59"/>
      <c r="AC46" s="67"/>
    </row>
    <row r="47" spans="1:29" s="21" customFormat="1">
      <c r="A47" s="53"/>
      <c r="B47" s="53" t="s">
        <v>59</v>
      </c>
      <c r="C47" s="53">
        <v>13250</v>
      </c>
      <c r="D47" s="53">
        <f>SUM(D8:D46)</f>
        <v>9156</v>
      </c>
      <c r="E47" s="55">
        <f>D47*100/C47</f>
        <v>69.101886792452831</v>
      </c>
      <c r="F47" s="53">
        <f>SUM(F8:F46)</f>
        <v>39</v>
      </c>
      <c r="G47" s="53"/>
      <c r="H47" s="53"/>
      <c r="I47" s="53"/>
      <c r="J47" s="53">
        <f>SUM(J8:J46)</f>
        <v>300</v>
      </c>
      <c r="K47" s="83">
        <f>SUM(K35:K46)</f>
        <v>100</v>
      </c>
      <c r="L47" s="53">
        <f>SUM(L8:L46)</f>
        <v>200</v>
      </c>
      <c r="M47" s="53">
        <f t="shared" ref="M47:AC47" si="4">SUM(M8:M46)</f>
        <v>28</v>
      </c>
      <c r="N47" s="77">
        <v>2538</v>
      </c>
      <c r="O47" s="77">
        <f>SUM(O8:O46)</f>
        <v>2190</v>
      </c>
      <c r="P47" s="53">
        <f t="shared" si="4"/>
        <v>0</v>
      </c>
      <c r="Q47" s="53">
        <f t="shared" si="4"/>
        <v>0</v>
      </c>
      <c r="R47" s="53">
        <f t="shared" si="4"/>
        <v>39</v>
      </c>
      <c r="S47" s="53">
        <f t="shared" si="4"/>
        <v>3258</v>
      </c>
      <c r="T47" s="53">
        <f t="shared" si="4"/>
        <v>0</v>
      </c>
      <c r="U47" s="53">
        <f t="shared" si="4"/>
        <v>0</v>
      </c>
      <c r="V47" s="53">
        <f t="shared" si="4"/>
        <v>31</v>
      </c>
      <c r="W47" s="53">
        <f t="shared" si="4"/>
        <v>1920</v>
      </c>
      <c r="X47" s="53">
        <f t="shared" si="4"/>
        <v>31</v>
      </c>
      <c r="Y47" s="53">
        <f t="shared" si="4"/>
        <v>515</v>
      </c>
      <c r="Z47" s="53">
        <f t="shared" si="4"/>
        <v>0</v>
      </c>
      <c r="AA47" s="53">
        <f t="shared" si="4"/>
        <v>0</v>
      </c>
      <c r="AB47" s="53">
        <f t="shared" si="4"/>
        <v>30</v>
      </c>
      <c r="AC47" s="53">
        <f t="shared" si="4"/>
        <v>625</v>
      </c>
    </row>
    <row r="48" spans="1:29" s="26" customFormat="1">
      <c r="A48" s="21"/>
      <c r="C48" s="21"/>
      <c r="D48" s="21"/>
      <c r="E48" s="28"/>
      <c r="F48" s="21"/>
      <c r="G48" s="21"/>
      <c r="H48" s="21"/>
      <c r="I48" s="21"/>
      <c r="J48" s="21"/>
      <c r="K48" s="21"/>
      <c r="L48" s="21"/>
      <c r="M48" s="21"/>
      <c r="N48" s="21"/>
      <c r="O48" s="75"/>
      <c r="P48" s="21"/>
      <c r="Q48" s="21"/>
      <c r="R48" s="21"/>
      <c r="S48" s="21"/>
      <c r="T48" s="21"/>
      <c r="U48" s="21"/>
      <c r="V48" s="21"/>
      <c r="W48" s="21"/>
      <c r="X48" s="21"/>
      <c r="AB48" s="1"/>
      <c r="AC48" s="1"/>
    </row>
    <row r="58" spans="10:34">
      <c r="J58" s="22"/>
      <c r="K58" s="6"/>
      <c r="L58" s="6"/>
      <c r="N58" s="30"/>
      <c r="O58" s="30"/>
      <c r="T58" s="31"/>
      <c r="U58" s="31"/>
      <c r="V58" s="31"/>
    </row>
    <row r="59" spans="10:34">
      <c r="J59" s="92" t="s">
        <v>0</v>
      </c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</row>
    <row r="60" spans="10:34">
      <c r="J60" s="2"/>
      <c r="K60" s="3"/>
      <c r="L60" s="3"/>
      <c r="M60" s="3"/>
      <c r="N60" s="4"/>
      <c r="O60" s="4"/>
      <c r="P60" s="3"/>
      <c r="Q60" s="3"/>
      <c r="R60" s="3"/>
      <c r="S60" s="3"/>
      <c r="T60" s="5"/>
      <c r="U60" s="5"/>
      <c r="V60" s="5"/>
      <c r="W60" s="3"/>
      <c r="X60" s="3"/>
      <c r="Y60" s="3"/>
      <c r="Z60" s="3"/>
      <c r="AA60" s="3"/>
      <c r="AD60" s="3"/>
      <c r="AE60" s="3"/>
      <c r="AF60" s="3" t="s">
        <v>1</v>
      </c>
    </row>
    <row r="61" spans="10:34">
      <c r="J61" s="2"/>
      <c r="K61" s="3"/>
      <c r="L61" s="3"/>
      <c r="M61" s="3"/>
      <c r="N61" s="4"/>
      <c r="O61" s="4"/>
      <c r="P61" s="3"/>
      <c r="Q61" s="3"/>
      <c r="R61" s="3"/>
      <c r="S61" s="3"/>
      <c r="T61" s="5"/>
      <c r="U61" s="5"/>
      <c r="V61" s="5"/>
      <c r="W61" s="3"/>
      <c r="X61" s="3"/>
      <c r="Y61" s="3"/>
      <c r="Z61" s="3"/>
      <c r="AA61" s="3"/>
      <c r="AD61" s="3"/>
      <c r="AE61" s="85"/>
      <c r="AF61" s="85"/>
    </row>
    <row r="62" spans="10:34" ht="15.75" customHeight="1">
      <c r="J62" s="86" t="s">
        <v>2</v>
      </c>
      <c r="K62" s="86" t="s">
        <v>3</v>
      </c>
      <c r="L62" s="86" t="s">
        <v>4</v>
      </c>
      <c r="M62" s="86" t="s">
        <v>5</v>
      </c>
      <c r="N62" s="86" t="s">
        <v>6</v>
      </c>
      <c r="O62" s="78"/>
      <c r="P62" s="88" t="s">
        <v>7</v>
      </c>
      <c r="Q62" s="89"/>
      <c r="R62" s="89"/>
      <c r="S62" s="89"/>
      <c r="T62" s="90"/>
      <c r="U62" s="91" t="s">
        <v>8</v>
      </c>
      <c r="V62" s="91"/>
      <c r="W62" s="91" t="s">
        <v>9</v>
      </c>
      <c r="X62" s="91"/>
      <c r="Y62" s="91" t="s">
        <v>10</v>
      </c>
      <c r="Z62" s="91"/>
      <c r="AA62" s="88" t="s">
        <v>11</v>
      </c>
      <c r="AB62" s="89"/>
      <c r="AC62" s="89"/>
      <c r="AD62" s="90"/>
      <c r="AE62" s="91" t="s">
        <v>15</v>
      </c>
      <c r="AF62" s="91"/>
      <c r="AG62" s="7"/>
      <c r="AH62" s="7"/>
    </row>
    <row r="63" spans="10:34" ht="63">
      <c r="J63" s="87"/>
      <c r="K63" s="87"/>
      <c r="L63" s="87"/>
      <c r="M63" s="87"/>
      <c r="N63" s="87"/>
      <c r="O63" s="74"/>
      <c r="P63" s="8" t="s">
        <v>16</v>
      </c>
      <c r="Q63" s="8"/>
      <c r="R63" s="8"/>
      <c r="S63" s="8"/>
      <c r="T63" s="8" t="s">
        <v>17</v>
      </c>
      <c r="U63" s="8" t="s">
        <v>16</v>
      </c>
      <c r="V63" s="8" t="s">
        <v>17</v>
      </c>
      <c r="W63" s="8" t="s">
        <v>16</v>
      </c>
      <c r="X63" s="8" t="s">
        <v>17</v>
      </c>
      <c r="Y63" s="8" t="s">
        <v>16</v>
      </c>
      <c r="Z63" s="8" t="s">
        <v>17</v>
      </c>
      <c r="AA63" s="8" t="s">
        <v>16</v>
      </c>
      <c r="AD63" s="8" t="s">
        <v>17</v>
      </c>
      <c r="AE63" s="8" t="s">
        <v>18</v>
      </c>
      <c r="AF63" s="8" t="s">
        <v>19</v>
      </c>
      <c r="AG63" s="7"/>
      <c r="AH63" s="7"/>
    </row>
    <row r="64" spans="10:34">
      <c r="J64" s="9">
        <v>1</v>
      </c>
      <c r="K64" s="10" t="s">
        <v>20</v>
      </c>
      <c r="L64" s="11">
        <v>481</v>
      </c>
      <c r="M64" s="12" t="e">
        <f>T64+X64+AD64+#REF!+#REF!+AF64</f>
        <v>#REF!</v>
      </c>
      <c r="N64" s="13" t="e">
        <f>M64*100/L64</f>
        <v>#REF!</v>
      </c>
      <c r="O64" s="13"/>
      <c r="P64" s="14">
        <v>1</v>
      </c>
      <c r="Q64" s="14"/>
      <c r="R64" s="14"/>
      <c r="S64" s="14"/>
      <c r="T64" s="15">
        <v>15</v>
      </c>
      <c r="U64" s="14"/>
      <c r="V64" s="14"/>
      <c r="W64" s="14">
        <v>1</v>
      </c>
      <c r="X64" s="15">
        <v>132</v>
      </c>
      <c r="Y64" s="14"/>
      <c r="Z64" s="14"/>
      <c r="AA64" s="14">
        <v>1</v>
      </c>
      <c r="AD64" s="16">
        <v>175</v>
      </c>
      <c r="AE64" s="14"/>
      <c r="AF64" s="14"/>
      <c r="AG64" s="1"/>
      <c r="AH64" s="1"/>
    </row>
    <row r="65" spans="10:34">
      <c r="J65" s="9">
        <v>2</v>
      </c>
      <c r="K65" s="10" t="s">
        <v>21</v>
      </c>
      <c r="L65" s="11">
        <v>869</v>
      </c>
      <c r="M65" s="12" t="e">
        <f>T65+X65+AD65+#REF!+#REF!+AF65</f>
        <v>#REF!</v>
      </c>
      <c r="N65" s="13" t="e">
        <f t="shared" ref="N65:N103" si="5">M65*100/L65</f>
        <v>#REF!</v>
      </c>
      <c r="O65" s="13"/>
      <c r="P65" s="14">
        <v>1</v>
      </c>
      <c r="Q65" s="14"/>
      <c r="R65" s="14"/>
      <c r="S65" s="14"/>
      <c r="T65" s="15">
        <v>14</v>
      </c>
      <c r="U65" s="14"/>
      <c r="V65" s="14"/>
      <c r="W65" s="14">
        <v>1</v>
      </c>
      <c r="X65" s="15">
        <v>95</v>
      </c>
      <c r="Y65" s="14"/>
      <c r="Z65" s="14"/>
      <c r="AA65" s="14">
        <v>1</v>
      </c>
      <c r="AD65" s="16">
        <v>451</v>
      </c>
      <c r="AE65" s="14"/>
      <c r="AF65" s="14"/>
      <c r="AG65" s="1"/>
      <c r="AH65" s="1"/>
    </row>
    <row r="66" spans="10:34">
      <c r="J66" s="9">
        <v>3</v>
      </c>
      <c r="K66" s="10" t="s">
        <v>22</v>
      </c>
      <c r="L66" s="11">
        <v>1120</v>
      </c>
      <c r="M66" s="12" t="e">
        <f>T66+X66+AD66+#REF!+#REF!+AF66</f>
        <v>#REF!</v>
      </c>
      <c r="N66" s="13" t="e">
        <f t="shared" si="5"/>
        <v>#REF!</v>
      </c>
      <c r="O66" s="13"/>
      <c r="P66" s="14">
        <v>1</v>
      </c>
      <c r="Q66" s="14"/>
      <c r="R66" s="14"/>
      <c r="S66" s="14"/>
      <c r="T66" s="15">
        <v>15</v>
      </c>
      <c r="U66" s="14"/>
      <c r="V66" s="14"/>
      <c r="W66" s="14">
        <v>1</v>
      </c>
      <c r="X66" s="15">
        <v>80</v>
      </c>
      <c r="Y66" s="14"/>
      <c r="Z66" s="14"/>
      <c r="AA66" s="14">
        <v>1</v>
      </c>
      <c r="AD66" s="16">
        <v>629</v>
      </c>
      <c r="AE66" s="14"/>
      <c r="AF66" s="14"/>
      <c r="AG66" s="1"/>
      <c r="AH66" s="1"/>
    </row>
    <row r="67" spans="10:34">
      <c r="J67" s="9">
        <v>4</v>
      </c>
      <c r="K67" s="10" t="s">
        <v>23</v>
      </c>
      <c r="L67" s="11">
        <v>266</v>
      </c>
      <c r="M67" s="12" t="e">
        <f>T67+X67+AD67+#REF!+#REF!+AF67</f>
        <v>#REF!</v>
      </c>
      <c r="N67" s="13" t="e">
        <f t="shared" si="5"/>
        <v>#REF!</v>
      </c>
      <c r="O67" s="13"/>
      <c r="P67" s="14">
        <v>1</v>
      </c>
      <c r="Q67" s="14"/>
      <c r="R67" s="14"/>
      <c r="S67" s="14"/>
      <c r="T67" s="15">
        <v>13</v>
      </c>
      <c r="U67" s="14"/>
      <c r="V67" s="14"/>
      <c r="W67" s="14">
        <v>1</v>
      </c>
      <c r="X67" s="15">
        <v>60</v>
      </c>
      <c r="Y67" s="14"/>
      <c r="Z67" s="14"/>
      <c r="AA67" s="14">
        <v>1</v>
      </c>
      <c r="AD67" s="16">
        <v>62</v>
      </c>
      <c r="AE67" s="14"/>
      <c r="AF67" s="14"/>
      <c r="AG67" s="1"/>
      <c r="AH67" s="1"/>
    </row>
    <row r="68" spans="10:34">
      <c r="J68" s="9">
        <v>5</v>
      </c>
      <c r="K68" s="10" t="s">
        <v>24</v>
      </c>
      <c r="L68" s="11">
        <v>978</v>
      </c>
      <c r="M68" s="12" t="e">
        <f>T68+X68+AD68+#REF!+#REF!+AF68</f>
        <v>#REF!</v>
      </c>
      <c r="N68" s="13" t="e">
        <f t="shared" si="5"/>
        <v>#REF!</v>
      </c>
      <c r="O68" s="13"/>
      <c r="P68" s="14">
        <v>1</v>
      </c>
      <c r="Q68" s="14"/>
      <c r="R68" s="14"/>
      <c r="S68" s="14"/>
      <c r="T68" s="15">
        <v>16</v>
      </c>
      <c r="U68" s="14"/>
      <c r="V68" s="14"/>
      <c r="W68" s="14">
        <v>1</v>
      </c>
      <c r="X68" s="15">
        <v>120</v>
      </c>
      <c r="Y68" s="14"/>
      <c r="Z68" s="14"/>
      <c r="AA68" s="14">
        <v>1</v>
      </c>
      <c r="AD68" s="16">
        <v>475</v>
      </c>
      <c r="AE68" s="14"/>
      <c r="AF68" s="14"/>
      <c r="AG68" s="1"/>
      <c r="AH68" s="1"/>
    </row>
    <row r="69" spans="10:34">
      <c r="J69" s="9">
        <v>6</v>
      </c>
      <c r="K69" s="10" t="s">
        <v>25</v>
      </c>
      <c r="L69" s="11">
        <v>668</v>
      </c>
      <c r="M69" s="12" t="e">
        <f>T69+X69+AD69+#REF!+#REF!+AF69</f>
        <v>#REF!</v>
      </c>
      <c r="N69" s="13" t="e">
        <f t="shared" si="5"/>
        <v>#REF!</v>
      </c>
      <c r="O69" s="13"/>
      <c r="P69" s="14">
        <v>1</v>
      </c>
      <c r="Q69" s="14"/>
      <c r="R69" s="14"/>
      <c r="S69" s="14"/>
      <c r="T69" s="15">
        <v>13</v>
      </c>
      <c r="U69" s="14"/>
      <c r="V69" s="14"/>
      <c r="W69" s="14">
        <v>1</v>
      </c>
      <c r="X69" s="15">
        <v>140</v>
      </c>
      <c r="Y69" s="14"/>
      <c r="Z69" s="14"/>
      <c r="AA69" s="14">
        <v>1</v>
      </c>
      <c r="AD69" s="16">
        <v>259</v>
      </c>
      <c r="AE69" s="14"/>
      <c r="AF69" s="14"/>
      <c r="AG69" s="1"/>
      <c r="AH69" s="1"/>
    </row>
    <row r="70" spans="10:34">
      <c r="J70" s="9">
        <v>7</v>
      </c>
      <c r="K70" s="10" t="s">
        <v>26</v>
      </c>
      <c r="L70" s="11">
        <v>89</v>
      </c>
      <c r="M70" s="12" t="e">
        <f>T70+X70+AD70+#REF!+#REF!+AF70</f>
        <v>#REF!</v>
      </c>
      <c r="N70" s="13" t="e">
        <f t="shared" si="5"/>
        <v>#REF!</v>
      </c>
      <c r="O70" s="13"/>
      <c r="P70" s="14">
        <v>1</v>
      </c>
      <c r="Q70" s="14"/>
      <c r="R70" s="14"/>
      <c r="S70" s="14"/>
      <c r="T70" s="15">
        <v>5</v>
      </c>
      <c r="U70" s="14"/>
      <c r="V70" s="14"/>
      <c r="W70" s="14">
        <v>1</v>
      </c>
      <c r="X70" s="15">
        <v>56</v>
      </c>
      <c r="Y70" s="14"/>
      <c r="Z70" s="14"/>
      <c r="AA70" s="14">
        <v>1</v>
      </c>
      <c r="AD70" s="16">
        <v>11</v>
      </c>
      <c r="AE70" s="14"/>
      <c r="AF70" s="14"/>
      <c r="AG70" s="1"/>
      <c r="AH70" s="1"/>
    </row>
    <row r="71" spans="10:34">
      <c r="J71" s="9">
        <v>8</v>
      </c>
      <c r="K71" s="10" t="s">
        <v>27</v>
      </c>
      <c r="L71" s="11">
        <v>280</v>
      </c>
      <c r="M71" s="12" t="e">
        <f>T71+X71+AD71+#REF!+#REF!+AF71</f>
        <v>#REF!</v>
      </c>
      <c r="N71" s="13" t="e">
        <f t="shared" si="5"/>
        <v>#REF!</v>
      </c>
      <c r="O71" s="13"/>
      <c r="P71" s="14">
        <v>1</v>
      </c>
      <c r="Q71" s="14"/>
      <c r="R71" s="14"/>
      <c r="S71" s="14"/>
      <c r="T71" s="15">
        <v>10</v>
      </c>
      <c r="U71" s="14"/>
      <c r="V71" s="14"/>
      <c r="W71" s="14">
        <v>1</v>
      </c>
      <c r="X71" s="15">
        <v>92</v>
      </c>
      <c r="Y71" s="14"/>
      <c r="Z71" s="14"/>
      <c r="AA71" s="14">
        <v>1</v>
      </c>
      <c r="AD71" s="16">
        <v>109</v>
      </c>
      <c r="AE71" s="14"/>
      <c r="AF71" s="14"/>
      <c r="AG71" s="1"/>
      <c r="AH71" s="1"/>
    </row>
    <row r="72" spans="10:34">
      <c r="J72" s="9">
        <v>9</v>
      </c>
      <c r="K72" s="10" t="s">
        <v>28</v>
      </c>
      <c r="L72" s="11">
        <v>522</v>
      </c>
      <c r="M72" s="12" t="e">
        <f>T72+X72+AD72+#REF!+#REF!+AF72</f>
        <v>#REF!</v>
      </c>
      <c r="N72" s="13" t="e">
        <f t="shared" si="5"/>
        <v>#REF!</v>
      </c>
      <c r="O72" s="13"/>
      <c r="P72" s="14">
        <v>1</v>
      </c>
      <c r="Q72" s="14"/>
      <c r="R72" s="14"/>
      <c r="S72" s="14"/>
      <c r="T72" s="15">
        <v>14</v>
      </c>
      <c r="U72" s="14"/>
      <c r="V72" s="14"/>
      <c r="W72" s="14">
        <v>1</v>
      </c>
      <c r="X72" s="15">
        <v>120</v>
      </c>
      <c r="Y72" s="14"/>
      <c r="Z72" s="14"/>
      <c r="AA72" s="14">
        <v>1</v>
      </c>
      <c r="AD72" s="16">
        <v>186</v>
      </c>
      <c r="AE72" s="14"/>
      <c r="AF72" s="14"/>
      <c r="AG72" s="1"/>
      <c r="AH72" s="1"/>
    </row>
    <row r="73" spans="10:34">
      <c r="J73" s="9">
        <v>10</v>
      </c>
      <c r="K73" s="10" t="s">
        <v>29</v>
      </c>
      <c r="L73" s="11">
        <v>172</v>
      </c>
      <c r="M73" s="12" t="e">
        <f>T73+X73+AD73+#REF!+#REF!+AF73</f>
        <v>#REF!</v>
      </c>
      <c r="N73" s="13" t="e">
        <f t="shared" si="5"/>
        <v>#REF!</v>
      </c>
      <c r="O73" s="13"/>
      <c r="P73" s="14">
        <v>1</v>
      </c>
      <c r="Q73" s="14"/>
      <c r="R73" s="14"/>
      <c r="S73" s="14"/>
      <c r="T73" s="15">
        <v>7</v>
      </c>
      <c r="U73" s="14"/>
      <c r="V73" s="14"/>
      <c r="W73" s="14">
        <v>1</v>
      </c>
      <c r="X73" s="15">
        <v>63</v>
      </c>
      <c r="Y73" s="14"/>
      <c r="Z73" s="14"/>
      <c r="AA73" s="14">
        <v>1</v>
      </c>
      <c r="AD73" s="16">
        <v>68</v>
      </c>
      <c r="AE73" s="14"/>
      <c r="AF73" s="14"/>
      <c r="AG73" s="1"/>
      <c r="AH73" s="1"/>
    </row>
    <row r="74" spans="10:34">
      <c r="J74" s="9">
        <v>11</v>
      </c>
      <c r="K74" s="10" t="s">
        <v>30</v>
      </c>
      <c r="L74" s="11">
        <v>431</v>
      </c>
      <c r="M74" s="12" t="e">
        <f>T74+X74+AD74+#REF!+#REF!+AF74</f>
        <v>#REF!</v>
      </c>
      <c r="N74" s="13" t="e">
        <f t="shared" si="5"/>
        <v>#REF!</v>
      </c>
      <c r="O74" s="13"/>
      <c r="P74" s="14">
        <v>1</v>
      </c>
      <c r="Q74" s="14"/>
      <c r="R74" s="14"/>
      <c r="S74" s="14"/>
      <c r="T74" s="15">
        <v>13</v>
      </c>
      <c r="U74" s="14"/>
      <c r="V74" s="14"/>
      <c r="W74" s="14">
        <v>1</v>
      </c>
      <c r="X74" s="15">
        <v>132</v>
      </c>
      <c r="Y74" s="14"/>
      <c r="Z74" s="14"/>
      <c r="AA74" s="14">
        <v>1</v>
      </c>
      <c r="AD74" s="16">
        <v>112</v>
      </c>
      <c r="AE74" s="14"/>
      <c r="AF74" s="14"/>
      <c r="AG74" s="1"/>
      <c r="AH74" s="1"/>
    </row>
    <row r="75" spans="10:34">
      <c r="J75" s="9">
        <v>12</v>
      </c>
      <c r="K75" s="10" t="s">
        <v>31</v>
      </c>
      <c r="L75" s="11">
        <v>286</v>
      </c>
      <c r="M75" s="12" t="e">
        <f>T75+X75+AD75+#REF!+#REF!+AF75</f>
        <v>#REF!</v>
      </c>
      <c r="N75" s="13" t="e">
        <f t="shared" si="5"/>
        <v>#REF!</v>
      </c>
      <c r="O75" s="13"/>
      <c r="P75" s="14">
        <v>1</v>
      </c>
      <c r="Q75" s="14"/>
      <c r="R75" s="14"/>
      <c r="S75" s="14"/>
      <c r="T75" s="15">
        <v>11</v>
      </c>
      <c r="U75" s="14"/>
      <c r="V75" s="14"/>
      <c r="W75" s="14">
        <v>1</v>
      </c>
      <c r="X75" s="15">
        <v>87</v>
      </c>
      <c r="Y75" s="14"/>
      <c r="Z75" s="14"/>
      <c r="AA75" s="14">
        <v>1</v>
      </c>
      <c r="AD75" s="16">
        <v>92</v>
      </c>
      <c r="AE75" s="14"/>
      <c r="AF75" s="14"/>
      <c r="AG75" s="1"/>
      <c r="AH75" s="1"/>
    </row>
    <row r="76" spans="10:34">
      <c r="J76" s="9">
        <v>13</v>
      </c>
      <c r="K76" s="10" t="s">
        <v>32</v>
      </c>
      <c r="L76" s="11">
        <v>224</v>
      </c>
      <c r="M76" s="12" t="e">
        <f>T76+X76+AD76+#REF!+#REF!+AF76</f>
        <v>#REF!</v>
      </c>
      <c r="N76" s="13" t="e">
        <f t="shared" si="5"/>
        <v>#REF!</v>
      </c>
      <c r="O76" s="13"/>
      <c r="P76" s="14">
        <v>1</v>
      </c>
      <c r="Q76" s="14"/>
      <c r="R76" s="14"/>
      <c r="S76" s="14"/>
      <c r="T76" s="15">
        <v>10</v>
      </c>
      <c r="U76" s="14"/>
      <c r="V76" s="14"/>
      <c r="W76" s="14">
        <v>1</v>
      </c>
      <c r="X76" s="15">
        <v>103</v>
      </c>
      <c r="Y76" s="14"/>
      <c r="Z76" s="14"/>
      <c r="AA76" s="14">
        <v>1</v>
      </c>
      <c r="AD76" s="16">
        <v>47</v>
      </c>
      <c r="AE76" s="14"/>
      <c r="AF76" s="14"/>
      <c r="AG76" s="1"/>
      <c r="AH76" s="1"/>
    </row>
    <row r="77" spans="10:34">
      <c r="J77" s="9">
        <v>14</v>
      </c>
      <c r="K77" s="10" t="s">
        <v>33</v>
      </c>
      <c r="L77" s="11">
        <v>200</v>
      </c>
      <c r="M77" s="12" t="e">
        <f>T77+X77+AD77+#REF!+#REF!+AF77</f>
        <v>#REF!</v>
      </c>
      <c r="N77" s="13" t="e">
        <f t="shared" si="5"/>
        <v>#REF!</v>
      </c>
      <c r="O77" s="13"/>
      <c r="P77" s="14">
        <v>1</v>
      </c>
      <c r="Q77" s="14"/>
      <c r="R77" s="14"/>
      <c r="S77" s="14"/>
      <c r="T77" s="15">
        <v>10</v>
      </c>
      <c r="U77" s="14"/>
      <c r="V77" s="14"/>
      <c r="W77" s="14">
        <v>1</v>
      </c>
      <c r="X77" s="15">
        <v>140</v>
      </c>
      <c r="Y77" s="14"/>
      <c r="Z77" s="14"/>
      <c r="AA77" s="14">
        <v>1</v>
      </c>
      <c r="AD77" s="16">
        <v>10</v>
      </c>
      <c r="AE77" s="14"/>
      <c r="AF77" s="14"/>
      <c r="AG77" s="1"/>
      <c r="AH77" s="1"/>
    </row>
    <row r="78" spans="10:34">
      <c r="J78" s="9">
        <v>15</v>
      </c>
      <c r="K78" s="10" t="s">
        <v>34</v>
      </c>
      <c r="L78" s="11">
        <v>311</v>
      </c>
      <c r="M78" s="12" t="e">
        <f>T78+X78+AD78+#REF!+#REF!+AF78</f>
        <v>#REF!</v>
      </c>
      <c r="N78" s="13" t="e">
        <f t="shared" si="5"/>
        <v>#REF!</v>
      </c>
      <c r="O78" s="13"/>
      <c r="P78" s="14">
        <v>1</v>
      </c>
      <c r="Q78" s="14"/>
      <c r="R78" s="14"/>
      <c r="S78" s="14"/>
      <c r="T78" s="15">
        <v>13</v>
      </c>
      <c r="U78" s="14"/>
      <c r="V78" s="14"/>
      <c r="W78" s="14">
        <v>1</v>
      </c>
      <c r="X78" s="15">
        <v>110</v>
      </c>
      <c r="Y78" s="14"/>
      <c r="Z78" s="14"/>
      <c r="AA78" s="14">
        <v>1</v>
      </c>
      <c r="AD78" s="16">
        <v>74</v>
      </c>
      <c r="AE78" s="14"/>
      <c r="AF78" s="14"/>
      <c r="AG78" s="1"/>
      <c r="AH78" s="1"/>
    </row>
    <row r="79" spans="10:34">
      <c r="J79" s="9">
        <v>16</v>
      </c>
      <c r="K79" s="10" t="s">
        <v>35</v>
      </c>
      <c r="L79" s="11">
        <v>336</v>
      </c>
      <c r="M79" s="12" t="e">
        <f>T79+X79+AD79+#REF!+#REF!+AF79</f>
        <v>#REF!</v>
      </c>
      <c r="N79" s="13" t="e">
        <f t="shared" si="5"/>
        <v>#REF!</v>
      </c>
      <c r="O79" s="13"/>
      <c r="P79" s="14">
        <v>1</v>
      </c>
      <c r="Q79" s="14"/>
      <c r="R79" s="14"/>
      <c r="S79" s="14"/>
      <c r="T79" s="15">
        <v>13</v>
      </c>
      <c r="U79" s="14"/>
      <c r="V79" s="14"/>
      <c r="W79" s="14">
        <v>1</v>
      </c>
      <c r="X79" s="15">
        <v>94</v>
      </c>
      <c r="Y79" s="14"/>
      <c r="Z79" s="14"/>
      <c r="AA79" s="14">
        <v>1</v>
      </c>
      <c r="AD79" s="16">
        <v>62</v>
      </c>
      <c r="AE79" s="14"/>
      <c r="AF79" s="14"/>
      <c r="AG79" s="1"/>
      <c r="AH79" s="1"/>
    </row>
    <row r="80" spans="10:34">
      <c r="J80" s="9">
        <v>17</v>
      </c>
      <c r="K80" s="10" t="s">
        <v>36</v>
      </c>
      <c r="L80" s="11">
        <v>683</v>
      </c>
      <c r="M80" s="12" t="e">
        <f>T80+X80+AD80+#REF!+#REF!+AF80</f>
        <v>#REF!</v>
      </c>
      <c r="N80" s="13" t="e">
        <f t="shared" si="5"/>
        <v>#REF!</v>
      </c>
      <c r="O80" s="13"/>
      <c r="P80" s="14">
        <v>1</v>
      </c>
      <c r="Q80" s="14"/>
      <c r="R80" s="14"/>
      <c r="S80" s="14"/>
      <c r="T80" s="15">
        <v>14</v>
      </c>
      <c r="U80" s="14"/>
      <c r="V80" s="14"/>
      <c r="W80" s="14">
        <v>1</v>
      </c>
      <c r="X80" s="15">
        <v>90</v>
      </c>
      <c r="Y80" s="14"/>
      <c r="Z80" s="14"/>
      <c r="AA80" s="14">
        <v>1</v>
      </c>
      <c r="AD80" s="16">
        <v>259</v>
      </c>
      <c r="AE80" s="14"/>
      <c r="AF80" s="14"/>
      <c r="AG80" s="1"/>
      <c r="AH80" s="1"/>
    </row>
    <row r="81" spans="10:34">
      <c r="J81" s="9">
        <v>18</v>
      </c>
      <c r="K81" s="10" t="s">
        <v>37</v>
      </c>
      <c r="L81" s="11">
        <v>597</v>
      </c>
      <c r="M81" s="12" t="e">
        <f>T81+X81+AD81+#REF!+#REF!+AF81</f>
        <v>#REF!</v>
      </c>
      <c r="N81" s="13" t="e">
        <f t="shared" si="5"/>
        <v>#REF!</v>
      </c>
      <c r="O81" s="13"/>
      <c r="P81" s="14">
        <v>1</v>
      </c>
      <c r="Q81" s="14"/>
      <c r="R81" s="14"/>
      <c r="S81" s="14"/>
      <c r="T81" s="15">
        <v>12</v>
      </c>
      <c r="U81" s="14"/>
      <c r="V81" s="14"/>
      <c r="W81" s="14">
        <v>1</v>
      </c>
      <c r="X81" s="15">
        <v>100</v>
      </c>
      <c r="Y81" s="14"/>
      <c r="Z81" s="14"/>
      <c r="AA81" s="14">
        <v>1</v>
      </c>
      <c r="AD81" s="16">
        <v>219</v>
      </c>
      <c r="AE81" s="14"/>
      <c r="AF81" s="14"/>
      <c r="AG81" s="1"/>
      <c r="AH81" s="1"/>
    </row>
    <row r="82" spans="10:34">
      <c r="J82" s="9">
        <v>19</v>
      </c>
      <c r="K82" s="10" t="s">
        <v>38</v>
      </c>
      <c r="L82" s="11">
        <v>233</v>
      </c>
      <c r="M82" s="12" t="e">
        <f>T82+X82+AD82+#REF!+#REF!+AF82</f>
        <v>#REF!</v>
      </c>
      <c r="N82" s="13" t="e">
        <f t="shared" si="5"/>
        <v>#REF!</v>
      </c>
      <c r="O82" s="13"/>
      <c r="P82" s="14"/>
      <c r="Q82" s="14"/>
      <c r="R82" s="14"/>
      <c r="S82" s="14"/>
      <c r="T82" s="15">
        <v>5</v>
      </c>
      <c r="U82" s="14"/>
      <c r="V82" s="14"/>
      <c r="W82" s="14">
        <v>1</v>
      </c>
      <c r="X82" s="15">
        <v>75</v>
      </c>
      <c r="Y82" s="14"/>
      <c r="Z82" s="14"/>
      <c r="AA82" s="14">
        <v>1</v>
      </c>
      <c r="AD82" s="16">
        <v>67</v>
      </c>
      <c r="AE82" s="14"/>
      <c r="AF82" s="14"/>
      <c r="AG82" s="1"/>
      <c r="AH82" s="1"/>
    </row>
    <row r="83" spans="10:34">
      <c r="J83" s="9">
        <v>20</v>
      </c>
      <c r="K83" s="10" t="s">
        <v>39</v>
      </c>
      <c r="L83" s="11">
        <v>106</v>
      </c>
      <c r="M83" s="12" t="e">
        <f>T83+X83+AD83+#REF!+#REF!+AF83</f>
        <v>#REF!</v>
      </c>
      <c r="N83" s="13" t="e">
        <f t="shared" si="5"/>
        <v>#REF!</v>
      </c>
      <c r="O83" s="13"/>
      <c r="P83" s="14">
        <v>1</v>
      </c>
      <c r="Q83" s="14"/>
      <c r="R83" s="14"/>
      <c r="S83" s="14"/>
      <c r="T83" s="15">
        <v>8</v>
      </c>
      <c r="U83" s="14"/>
      <c r="V83" s="14"/>
      <c r="W83" s="14">
        <v>1</v>
      </c>
      <c r="X83" s="15">
        <v>64</v>
      </c>
      <c r="Y83" s="14"/>
      <c r="Z83" s="14"/>
      <c r="AA83" s="14">
        <v>1</v>
      </c>
      <c r="AD83" s="16">
        <v>10</v>
      </c>
      <c r="AE83" s="14"/>
      <c r="AF83" s="14"/>
      <c r="AG83" s="1"/>
      <c r="AH83" s="1"/>
    </row>
    <row r="84" spans="10:34">
      <c r="J84" s="9">
        <v>21</v>
      </c>
      <c r="K84" s="10" t="s">
        <v>40</v>
      </c>
      <c r="L84" s="11">
        <v>108</v>
      </c>
      <c r="M84" s="12" t="e">
        <f>T84+X84+AD84+#REF!+#REF!+AF84</f>
        <v>#REF!</v>
      </c>
      <c r="N84" s="13" t="e">
        <f t="shared" si="5"/>
        <v>#REF!</v>
      </c>
      <c r="O84" s="13"/>
      <c r="P84" s="14">
        <v>1</v>
      </c>
      <c r="Q84" s="14"/>
      <c r="R84" s="14"/>
      <c r="S84" s="14"/>
      <c r="T84" s="15">
        <v>5</v>
      </c>
      <c r="U84" s="14"/>
      <c r="V84" s="14"/>
      <c r="W84" s="14">
        <v>1</v>
      </c>
      <c r="X84" s="15">
        <v>45</v>
      </c>
      <c r="Y84" s="14"/>
      <c r="Z84" s="14"/>
      <c r="AA84" s="14">
        <v>1</v>
      </c>
      <c r="AD84" s="16">
        <v>29</v>
      </c>
      <c r="AE84" s="14"/>
      <c r="AF84" s="14"/>
      <c r="AG84" s="1"/>
      <c r="AH84" s="1"/>
    </row>
    <row r="85" spans="10:34">
      <c r="J85" s="9">
        <v>22</v>
      </c>
      <c r="K85" s="10" t="s">
        <v>41</v>
      </c>
      <c r="L85" s="11">
        <v>273</v>
      </c>
      <c r="M85" s="12" t="e">
        <f>T85+X85+AD85+#REF!+#REF!+AF85</f>
        <v>#REF!</v>
      </c>
      <c r="N85" s="13" t="e">
        <f t="shared" si="5"/>
        <v>#REF!</v>
      </c>
      <c r="O85" s="13"/>
      <c r="P85" s="14">
        <v>1</v>
      </c>
      <c r="Q85" s="14"/>
      <c r="R85" s="14"/>
      <c r="S85" s="14"/>
      <c r="T85" s="15">
        <v>7</v>
      </c>
      <c r="U85" s="14"/>
      <c r="V85" s="14"/>
      <c r="W85" s="14">
        <v>1</v>
      </c>
      <c r="X85" s="15">
        <v>100</v>
      </c>
      <c r="Y85" s="14"/>
      <c r="Z85" s="14"/>
      <c r="AA85" s="14">
        <v>1</v>
      </c>
      <c r="AD85" s="16">
        <v>45</v>
      </c>
      <c r="AE85" s="14"/>
      <c r="AF85" s="14"/>
      <c r="AG85" s="1"/>
      <c r="AH85" s="1"/>
    </row>
    <row r="86" spans="10:34">
      <c r="J86" s="9">
        <v>23</v>
      </c>
      <c r="K86" s="10" t="s">
        <v>42</v>
      </c>
      <c r="L86" s="11">
        <v>157</v>
      </c>
      <c r="M86" s="12" t="e">
        <f>T86+X86+AD86+#REF!+#REF!+AF86</f>
        <v>#REF!</v>
      </c>
      <c r="N86" s="13" t="e">
        <f t="shared" si="5"/>
        <v>#REF!</v>
      </c>
      <c r="O86" s="13"/>
      <c r="P86" s="14">
        <v>1</v>
      </c>
      <c r="Q86" s="14"/>
      <c r="R86" s="14"/>
      <c r="S86" s="14"/>
      <c r="T86" s="15">
        <v>6</v>
      </c>
      <c r="U86" s="14"/>
      <c r="V86" s="14"/>
      <c r="W86" s="14">
        <v>1</v>
      </c>
      <c r="X86" s="15">
        <v>59</v>
      </c>
      <c r="Y86" s="14"/>
      <c r="Z86" s="14"/>
      <c r="AA86" s="14">
        <v>1</v>
      </c>
      <c r="AD86" s="16">
        <v>44</v>
      </c>
      <c r="AE86" s="14"/>
      <c r="AF86" s="14"/>
      <c r="AG86" s="1"/>
      <c r="AH86" s="1"/>
    </row>
    <row r="87" spans="10:34">
      <c r="J87" s="9">
        <v>24</v>
      </c>
      <c r="K87" s="10" t="s">
        <v>43</v>
      </c>
      <c r="L87" s="11">
        <v>162</v>
      </c>
      <c r="M87" s="12" t="e">
        <f>T87+X87+AD87+#REF!+#REF!+AF87</f>
        <v>#REF!</v>
      </c>
      <c r="N87" s="13" t="e">
        <f t="shared" si="5"/>
        <v>#REF!</v>
      </c>
      <c r="O87" s="13"/>
      <c r="P87" s="14">
        <v>1</v>
      </c>
      <c r="Q87" s="14"/>
      <c r="R87" s="14"/>
      <c r="S87" s="14"/>
      <c r="T87" s="15">
        <v>8</v>
      </c>
      <c r="U87" s="14"/>
      <c r="V87" s="14"/>
      <c r="W87" s="14">
        <v>1</v>
      </c>
      <c r="X87" s="15">
        <v>64</v>
      </c>
      <c r="Y87" s="14"/>
      <c r="Z87" s="14"/>
      <c r="AA87" s="14">
        <v>1</v>
      </c>
      <c r="AD87" s="16">
        <v>25</v>
      </c>
      <c r="AE87" s="14"/>
      <c r="AF87" s="14"/>
      <c r="AG87" s="1"/>
      <c r="AH87" s="1"/>
    </row>
    <row r="88" spans="10:34">
      <c r="J88" s="9">
        <v>25</v>
      </c>
      <c r="K88" s="10" t="s">
        <v>44</v>
      </c>
      <c r="L88" s="11">
        <v>219</v>
      </c>
      <c r="M88" s="12" t="e">
        <f>T88+X88+AD88+#REF!+#REF!+AF88</f>
        <v>#REF!</v>
      </c>
      <c r="N88" s="13" t="e">
        <f t="shared" si="5"/>
        <v>#REF!</v>
      </c>
      <c r="O88" s="13"/>
      <c r="P88" s="14">
        <v>1</v>
      </c>
      <c r="Q88" s="14"/>
      <c r="R88" s="14"/>
      <c r="S88" s="14"/>
      <c r="T88" s="15">
        <v>8</v>
      </c>
      <c r="U88" s="14"/>
      <c r="V88" s="14"/>
      <c r="W88" s="14">
        <v>1</v>
      </c>
      <c r="X88" s="15">
        <v>86</v>
      </c>
      <c r="Y88" s="14"/>
      <c r="Z88" s="14"/>
      <c r="AA88" s="14">
        <v>1</v>
      </c>
      <c r="AD88" s="16">
        <v>55</v>
      </c>
      <c r="AE88" s="14"/>
      <c r="AF88" s="14"/>
      <c r="AG88" s="1"/>
      <c r="AH88" s="1"/>
    </row>
    <row r="89" spans="10:34">
      <c r="J89" s="9">
        <v>26</v>
      </c>
      <c r="K89" s="10" t="s">
        <v>45</v>
      </c>
      <c r="L89" s="11">
        <v>479</v>
      </c>
      <c r="M89" s="12" t="e">
        <f>T89+X89+AD89+#REF!+#REF!+AF89</f>
        <v>#REF!</v>
      </c>
      <c r="N89" s="13" t="e">
        <f t="shared" si="5"/>
        <v>#REF!</v>
      </c>
      <c r="O89" s="13"/>
      <c r="P89" s="14">
        <v>1</v>
      </c>
      <c r="Q89" s="14"/>
      <c r="R89" s="14"/>
      <c r="S89" s="14"/>
      <c r="T89" s="15">
        <v>14</v>
      </c>
      <c r="U89" s="14"/>
      <c r="V89" s="14"/>
      <c r="W89" s="14">
        <v>1</v>
      </c>
      <c r="X89" s="15">
        <v>72</v>
      </c>
      <c r="Y89" s="14"/>
      <c r="Z89" s="14"/>
      <c r="AA89" s="14">
        <v>1</v>
      </c>
      <c r="AD89" s="16">
        <v>130</v>
      </c>
      <c r="AE89" s="14"/>
      <c r="AF89" s="14"/>
      <c r="AG89" s="1"/>
      <c r="AH89" s="1"/>
    </row>
    <row r="90" spans="10:34">
      <c r="J90" s="9">
        <v>27</v>
      </c>
      <c r="K90" s="10" t="s">
        <v>46</v>
      </c>
      <c r="L90" s="11">
        <v>441</v>
      </c>
      <c r="M90" s="12" t="e">
        <f>T90+X90+AD90+#REF!+#REF!+AF90</f>
        <v>#REF!</v>
      </c>
      <c r="N90" s="13" t="e">
        <f t="shared" si="5"/>
        <v>#REF!</v>
      </c>
      <c r="O90" s="13"/>
      <c r="P90" s="14">
        <v>1</v>
      </c>
      <c r="Q90" s="14"/>
      <c r="R90" s="14"/>
      <c r="S90" s="14"/>
      <c r="T90" s="15">
        <v>12</v>
      </c>
      <c r="U90" s="14"/>
      <c r="V90" s="14"/>
      <c r="W90" s="14">
        <v>1</v>
      </c>
      <c r="X90" s="15">
        <v>85</v>
      </c>
      <c r="Y90" s="14"/>
      <c r="Z90" s="14"/>
      <c r="AA90" s="14">
        <v>1</v>
      </c>
      <c r="AD90" s="16">
        <v>162</v>
      </c>
      <c r="AE90" s="14"/>
      <c r="AF90" s="14"/>
      <c r="AG90" s="1"/>
      <c r="AH90" s="1"/>
    </row>
    <row r="91" spans="10:34">
      <c r="J91" s="9">
        <v>28</v>
      </c>
      <c r="K91" s="10" t="s">
        <v>47</v>
      </c>
      <c r="L91" s="11">
        <v>239</v>
      </c>
      <c r="M91" s="12" t="e">
        <f>T91+X91+AD91+#REF!+#REF!+AF91</f>
        <v>#REF!</v>
      </c>
      <c r="N91" s="13" t="e">
        <f t="shared" si="5"/>
        <v>#REF!</v>
      </c>
      <c r="O91" s="13"/>
      <c r="P91" s="14">
        <v>1</v>
      </c>
      <c r="Q91" s="14"/>
      <c r="R91" s="14"/>
      <c r="S91" s="14"/>
      <c r="T91" s="15">
        <v>8</v>
      </c>
      <c r="U91" s="14"/>
      <c r="V91" s="14"/>
      <c r="W91" s="14">
        <v>1</v>
      </c>
      <c r="X91" s="15">
        <v>100</v>
      </c>
      <c r="Y91" s="14"/>
      <c r="Z91" s="14"/>
      <c r="AA91" s="14">
        <v>1</v>
      </c>
      <c r="AD91" s="16">
        <v>43</v>
      </c>
      <c r="AE91" s="14"/>
      <c r="AF91" s="14"/>
      <c r="AG91" s="1"/>
      <c r="AH91" s="1"/>
    </row>
    <row r="92" spans="10:34">
      <c r="J92" s="9">
        <v>29</v>
      </c>
      <c r="K92" s="10" t="s">
        <v>48</v>
      </c>
      <c r="L92" s="11">
        <v>330</v>
      </c>
      <c r="M92" s="12" t="e">
        <f>T92+X92+AD92+#REF!+#REF!+AF92</f>
        <v>#REF!</v>
      </c>
      <c r="N92" s="13" t="e">
        <f t="shared" si="5"/>
        <v>#REF!</v>
      </c>
      <c r="O92" s="13"/>
      <c r="P92" s="14">
        <v>1</v>
      </c>
      <c r="Q92" s="14"/>
      <c r="R92" s="14"/>
      <c r="S92" s="14"/>
      <c r="T92" s="15">
        <v>7</v>
      </c>
      <c r="U92" s="14"/>
      <c r="V92" s="14"/>
      <c r="W92" s="14"/>
      <c r="X92" s="15">
        <v>93</v>
      </c>
      <c r="Y92" s="14"/>
      <c r="Z92" s="14"/>
      <c r="AA92" s="14">
        <v>1</v>
      </c>
      <c r="AD92" s="16">
        <v>50</v>
      </c>
      <c r="AE92" s="14"/>
      <c r="AF92" s="14"/>
      <c r="AG92" s="1"/>
      <c r="AH92" s="1"/>
    </row>
    <row r="93" spans="10:34">
      <c r="J93" s="9">
        <v>30</v>
      </c>
      <c r="K93" s="10" t="s">
        <v>49</v>
      </c>
      <c r="L93" s="11">
        <v>201</v>
      </c>
      <c r="M93" s="12" t="e">
        <f>T93+X93+AD93+#REF!+#REF!+AF93</f>
        <v>#REF!</v>
      </c>
      <c r="N93" s="13" t="e">
        <f t="shared" si="5"/>
        <v>#REF!</v>
      </c>
      <c r="O93" s="13"/>
      <c r="P93" s="14">
        <v>1</v>
      </c>
      <c r="Q93" s="14"/>
      <c r="R93" s="14"/>
      <c r="S93" s="14"/>
      <c r="T93" s="15">
        <v>5</v>
      </c>
      <c r="U93" s="14"/>
      <c r="V93" s="14"/>
      <c r="W93" s="14">
        <v>1</v>
      </c>
      <c r="X93" s="15">
        <v>41</v>
      </c>
      <c r="Y93" s="14"/>
      <c r="Z93" s="14"/>
      <c r="AA93" s="14">
        <v>1</v>
      </c>
      <c r="AD93" s="16">
        <v>55</v>
      </c>
      <c r="AE93" s="14"/>
      <c r="AF93" s="14"/>
      <c r="AG93" s="1"/>
      <c r="AH93" s="1"/>
    </row>
    <row r="94" spans="10:34">
      <c r="J94" s="9">
        <v>31</v>
      </c>
      <c r="K94" s="10" t="s">
        <v>50</v>
      </c>
      <c r="L94" s="11">
        <v>62</v>
      </c>
      <c r="M94" s="12" t="e">
        <f>T94+X94+AD94+#REF!+#REF!+AF94</f>
        <v>#REF!</v>
      </c>
      <c r="N94" s="13" t="e">
        <f t="shared" si="5"/>
        <v>#REF!</v>
      </c>
      <c r="O94" s="13"/>
      <c r="P94" s="14">
        <v>1</v>
      </c>
      <c r="Q94" s="14"/>
      <c r="R94" s="14"/>
      <c r="S94" s="14"/>
      <c r="T94" s="15">
        <v>1</v>
      </c>
      <c r="U94" s="14"/>
      <c r="V94" s="14"/>
      <c r="W94" s="14"/>
      <c r="X94" s="15">
        <v>22</v>
      </c>
      <c r="Y94" s="14"/>
      <c r="Z94" s="14"/>
      <c r="AA94" s="14">
        <v>1</v>
      </c>
      <c r="AD94" s="16">
        <v>39</v>
      </c>
      <c r="AE94" s="14"/>
      <c r="AF94" s="14"/>
      <c r="AG94" s="1"/>
      <c r="AH94" s="1"/>
    </row>
    <row r="95" spans="10:34">
      <c r="J95" s="9">
        <v>32</v>
      </c>
      <c r="K95" s="10" t="s">
        <v>51</v>
      </c>
      <c r="L95" s="11">
        <v>60</v>
      </c>
      <c r="M95" s="12" t="e">
        <f>T95+X95+AD95+#REF!+#REF!+AF95</f>
        <v>#REF!</v>
      </c>
      <c r="N95" s="13" t="e">
        <f t="shared" si="5"/>
        <v>#REF!</v>
      </c>
      <c r="O95" s="13"/>
      <c r="P95" s="14">
        <v>1</v>
      </c>
      <c r="Q95" s="14"/>
      <c r="R95" s="14"/>
      <c r="S95" s="14"/>
      <c r="T95" s="15">
        <v>1</v>
      </c>
      <c r="U95" s="14"/>
      <c r="V95" s="14"/>
      <c r="W95" s="14"/>
      <c r="X95" s="15"/>
      <c r="Y95" s="14"/>
      <c r="Z95" s="14"/>
      <c r="AA95" s="14">
        <v>1</v>
      </c>
      <c r="AD95" s="16">
        <v>45</v>
      </c>
      <c r="AE95" s="14"/>
      <c r="AF95" s="14"/>
      <c r="AG95" s="1"/>
      <c r="AH95" s="1"/>
    </row>
    <row r="96" spans="10:34">
      <c r="J96" s="9">
        <v>33</v>
      </c>
      <c r="K96" s="10" t="s">
        <v>52</v>
      </c>
      <c r="L96" s="11">
        <v>35</v>
      </c>
      <c r="M96" s="12" t="e">
        <f>T96+X96+AD96+#REF!+#REF!+AF96</f>
        <v>#REF!</v>
      </c>
      <c r="N96" s="13" t="e">
        <f t="shared" si="5"/>
        <v>#REF!</v>
      </c>
      <c r="O96" s="13"/>
      <c r="P96" s="14">
        <v>1</v>
      </c>
      <c r="Q96" s="14"/>
      <c r="R96" s="14"/>
      <c r="S96" s="14"/>
      <c r="T96" s="15">
        <v>1</v>
      </c>
      <c r="U96" s="14"/>
      <c r="V96" s="14"/>
      <c r="W96" s="14"/>
      <c r="X96" s="15"/>
      <c r="Y96" s="14"/>
      <c r="Z96" s="14"/>
      <c r="AA96" s="14">
        <v>1</v>
      </c>
      <c r="AD96" s="16">
        <v>28</v>
      </c>
      <c r="AE96" s="14"/>
      <c r="AF96" s="14"/>
      <c r="AG96" s="1"/>
      <c r="AH96" s="1"/>
    </row>
    <row r="97" spans="10:34">
      <c r="J97" s="9">
        <v>34</v>
      </c>
      <c r="K97" s="10" t="s">
        <v>53</v>
      </c>
      <c r="L97" s="11">
        <v>27</v>
      </c>
      <c r="M97" s="12" t="e">
        <f>T97+X97+AD97+#REF!+#REF!+AF97</f>
        <v>#REF!</v>
      </c>
      <c r="N97" s="13" t="e">
        <f t="shared" si="5"/>
        <v>#REF!</v>
      </c>
      <c r="O97" s="13"/>
      <c r="P97" s="14">
        <v>1</v>
      </c>
      <c r="Q97" s="14"/>
      <c r="R97" s="14"/>
      <c r="S97" s="14"/>
      <c r="T97" s="15">
        <v>1</v>
      </c>
      <c r="U97" s="14"/>
      <c r="V97" s="14"/>
      <c r="W97" s="14"/>
      <c r="X97" s="15"/>
      <c r="Y97" s="14"/>
      <c r="Z97" s="14"/>
      <c r="AA97" s="14">
        <v>1</v>
      </c>
      <c r="AD97" s="16">
        <v>21</v>
      </c>
      <c r="AE97" s="14"/>
      <c r="AF97" s="14"/>
      <c r="AG97" s="1"/>
      <c r="AH97" s="1"/>
    </row>
    <row r="98" spans="10:34">
      <c r="J98" s="9">
        <v>35</v>
      </c>
      <c r="K98" s="10" t="s">
        <v>54</v>
      </c>
      <c r="L98" s="11">
        <v>32</v>
      </c>
      <c r="M98" s="12" t="e">
        <f>T98+X98+AD98+#REF!+#REF!+AF98</f>
        <v>#REF!</v>
      </c>
      <c r="N98" s="13" t="e">
        <f t="shared" si="5"/>
        <v>#REF!</v>
      </c>
      <c r="O98" s="13"/>
      <c r="P98" s="14">
        <v>1</v>
      </c>
      <c r="Q98" s="14"/>
      <c r="R98" s="14"/>
      <c r="S98" s="14"/>
      <c r="T98" s="15">
        <v>1</v>
      </c>
      <c r="U98" s="14"/>
      <c r="V98" s="14"/>
      <c r="W98" s="14"/>
      <c r="X98" s="15"/>
      <c r="Y98" s="14"/>
      <c r="Z98" s="14"/>
      <c r="AA98" s="14">
        <v>1</v>
      </c>
      <c r="AD98" s="16">
        <v>22</v>
      </c>
      <c r="AE98" s="14"/>
      <c r="AF98" s="14"/>
      <c r="AG98" s="1"/>
      <c r="AH98" s="1"/>
    </row>
    <row r="99" spans="10:34">
      <c r="J99" s="9">
        <v>36</v>
      </c>
      <c r="K99" s="10" t="s">
        <v>55</v>
      </c>
      <c r="L99" s="11">
        <v>16</v>
      </c>
      <c r="M99" s="12" t="e">
        <f>T99+X99+AD99+#REF!+#REF!+AF99</f>
        <v>#REF!</v>
      </c>
      <c r="N99" s="13" t="e">
        <f t="shared" si="5"/>
        <v>#REF!</v>
      </c>
      <c r="O99" s="13"/>
      <c r="P99" s="14">
        <v>1</v>
      </c>
      <c r="Q99" s="14"/>
      <c r="R99" s="14"/>
      <c r="S99" s="14"/>
      <c r="T99" s="15">
        <v>1</v>
      </c>
      <c r="U99" s="14"/>
      <c r="V99" s="14"/>
      <c r="W99" s="14"/>
      <c r="X99" s="15"/>
      <c r="Y99" s="14"/>
      <c r="Z99" s="14"/>
      <c r="AA99" s="14">
        <v>1</v>
      </c>
      <c r="AD99" s="16">
        <v>13</v>
      </c>
      <c r="AE99" s="14"/>
      <c r="AF99" s="14"/>
      <c r="AG99" s="1"/>
      <c r="AH99" s="1"/>
    </row>
    <row r="100" spans="10:34">
      <c r="J100" s="9">
        <v>37</v>
      </c>
      <c r="K100" s="10" t="s">
        <v>56</v>
      </c>
      <c r="L100" s="11">
        <v>17</v>
      </c>
      <c r="M100" s="12" t="e">
        <f>T100+X100+AD100+#REF!+#REF!+AF100</f>
        <v>#REF!</v>
      </c>
      <c r="N100" s="13" t="e">
        <f t="shared" si="5"/>
        <v>#REF!</v>
      </c>
      <c r="O100" s="13"/>
      <c r="P100" s="14">
        <v>1</v>
      </c>
      <c r="Q100" s="14"/>
      <c r="R100" s="14"/>
      <c r="S100" s="14"/>
      <c r="T100" s="15">
        <v>1</v>
      </c>
      <c r="U100" s="14"/>
      <c r="V100" s="14"/>
      <c r="W100" s="14"/>
      <c r="X100" s="15">
        <v>10</v>
      </c>
      <c r="Y100" s="14"/>
      <c r="Z100" s="14"/>
      <c r="AA100" s="14">
        <v>1</v>
      </c>
      <c r="AD100" s="16">
        <v>6</v>
      </c>
      <c r="AE100" s="14"/>
      <c r="AF100" s="14"/>
      <c r="AG100" s="1"/>
      <c r="AH100" s="1"/>
    </row>
    <row r="101" spans="10:34">
      <c r="J101" s="9">
        <v>38</v>
      </c>
      <c r="K101" s="10" t="s">
        <v>57</v>
      </c>
      <c r="L101" s="11">
        <v>19</v>
      </c>
      <c r="M101" s="12" t="e">
        <f>T101+X101+AD101+#REF!+#REF!+AF101</f>
        <v>#REF!</v>
      </c>
      <c r="N101" s="13" t="e">
        <f t="shared" si="5"/>
        <v>#REF!</v>
      </c>
      <c r="O101" s="13"/>
      <c r="P101" s="14">
        <v>1</v>
      </c>
      <c r="Q101" s="14"/>
      <c r="R101" s="14"/>
      <c r="S101" s="14"/>
      <c r="T101" s="15">
        <v>1</v>
      </c>
      <c r="U101" s="14"/>
      <c r="V101" s="14"/>
      <c r="W101" s="14"/>
      <c r="X101" s="15">
        <v>9</v>
      </c>
      <c r="Y101" s="14"/>
      <c r="Z101" s="14"/>
      <c r="AA101" s="14">
        <v>1</v>
      </c>
      <c r="AD101" s="16">
        <v>5</v>
      </c>
      <c r="AE101" s="14"/>
      <c r="AF101" s="14"/>
      <c r="AG101" s="1"/>
      <c r="AH101" s="1"/>
    </row>
    <row r="102" spans="10:34">
      <c r="J102" s="9">
        <v>39</v>
      </c>
      <c r="K102" s="10" t="s">
        <v>58</v>
      </c>
      <c r="L102" s="11">
        <v>9</v>
      </c>
      <c r="M102" s="12" t="e">
        <f>T102+X102+AD102+#REF!+#REF!+AF102</f>
        <v>#REF!</v>
      </c>
      <c r="N102" s="13" t="e">
        <f t="shared" si="5"/>
        <v>#REF!</v>
      </c>
      <c r="O102" s="13"/>
      <c r="P102" s="14">
        <v>1</v>
      </c>
      <c r="Q102" s="14"/>
      <c r="R102" s="14"/>
      <c r="S102" s="14"/>
      <c r="T102" s="15">
        <v>1</v>
      </c>
      <c r="U102" s="14"/>
      <c r="V102" s="14"/>
      <c r="W102" s="14"/>
      <c r="X102" s="15"/>
      <c r="Y102" s="14"/>
      <c r="Z102" s="14"/>
      <c r="AA102" s="14">
        <v>1</v>
      </c>
      <c r="AD102" s="16">
        <v>6</v>
      </c>
      <c r="AE102" s="14"/>
      <c r="AF102" s="14"/>
      <c r="AG102" s="1"/>
      <c r="AH102" s="1"/>
    </row>
    <row r="103" spans="10:34">
      <c r="J103" s="18"/>
      <c r="K103" s="18" t="s">
        <v>59</v>
      </c>
      <c r="L103" s="18">
        <f>SUM(L64:L102)</f>
        <v>11738</v>
      </c>
      <c r="M103" s="32" t="e">
        <f>T103+X103+AD103+#REF!+#REF!+AF103</f>
        <v>#REF!</v>
      </c>
      <c r="N103" s="19" t="e">
        <f t="shared" si="5"/>
        <v>#REF!</v>
      </c>
      <c r="O103" s="19"/>
      <c r="P103" s="18">
        <f>SUM(P64:P102)</f>
        <v>38</v>
      </c>
      <c r="Q103" s="18"/>
      <c r="R103" s="18"/>
      <c r="S103" s="18"/>
      <c r="T103" s="18">
        <f t="shared" ref="T103:AF103" si="6">SUM(T64:T102)</f>
        <v>320</v>
      </c>
      <c r="U103" s="18">
        <f t="shared" si="6"/>
        <v>0</v>
      </c>
      <c r="V103" s="18">
        <f t="shared" si="6"/>
        <v>0</v>
      </c>
      <c r="W103" s="18">
        <f t="shared" si="6"/>
        <v>29</v>
      </c>
      <c r="X103" s="20">
        <f t="shared" si="6"/>
        <v>2739</v>
      </c>
      <c r="Y103" s="18">
        <f t="shared" si="6"/>
        <v>0</v>
      </c>
      <c r="Z103" s="18">
        <f t="shared" si="6"/>
        <v>0</v>
      </c>
      <c r="AA103" s="18">
        <f t="shared" si="6"/>
        <v>39</v>
      </c>
      <c r="AD103" s="20">
        <f t="shared" si="6"/>
        <v>4200</v>
      </c>
      <c r="AE103" s="18">
        <f t="shared" si="6"/>
        <v>0</v>
      </c>
      <c r="AF103" s="18">
        <f t="shared" si="6"/>
        <v>0</v>
      </c>
      <c r="AG103" s="21"/>
      <c r="AH103" s="1"/>
    </row>
    <row r="104" spans="10:34" ht="18.75">
      <c r="J104" s="22"/>
      <c r="K104" s="93" t="s">
        <v>60</v>
      </c>
      <c r="L104" s="93"/>
      <c r="M104" s="93"/>
      <c r="N104" s="93"/>
      <c r="O104" s="72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4"/>
      <c r="AA104" s="24"/>
      <c r="AD104" s="24"/>
      <c r="AE104" s="24"/>
      <c r="AF104" s="24"/>
    </row>
    <row r="105" spans="10:34" ht="18.75">
      <c r="J105" s="25"/>
      <c r="K105" s="93"/>
      <c r="L105" s="93"/>
      <c r="M105" s="93"/>
      <c r="N105" s="93"/>
      <c r="O105" s="72"/>
      <c r="P105" s="1"/>
      <c r="Q105" s="1"/>
      <c r="R105" s="1"/>
      <c r="S105" s="1"/>
      <c r="T105" s="26"/>
      <c r="U105" s="26"/>
      <c r="V105" s="26"/>
      <c r="W105" s="26"/>
      <c r="X105" s="26"/>
      <c r="Y105" s="26"/>
      <c r="Z105" s="27" t="s">
        <v>61</v>
      </c>
      <c r="AA105" s="1"/>
      <c r="AD105" s="1"/>
      <c r="AE105" s="1"/>
      <c r="AF105" s="1"/>
      <c r="AG105" s="1"/>
      <c r="AH105" s="1"/>
    </row>
    <row r="106" spans="10:34" ht="18.75">
      <c r="J106" s="25"/>
      <c r="K106" s="93"/>
      <c r="L106" s="93"/>
      <c r="M106" s="93"/>
      <c r="N106" s="93"/>
      <c r="O106" s="72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1"/>
      <c r="AA106" s="1"/>
      <c r="AD106" s="1"/>
      <c r="AE106" s="1"/>
      <c r="AF106" s="1"/>
      <c r="AG106" s="1"/>
      <c r="AH106" s="1"/>
    </row>
    <row r="107" spans="10:34">
      <c r="J107" s="21"/>
      <c r="K107" s="26"/>
      <c r="L107" s="21"/>
      <c r="M107" s="21"/>
      <c r="N107" s="28"/>
      <c r="O107" s="28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D107" s="21"/>
      <c r="AE107" s="26"/>
      <c r="AF107" s="26"/>
      <c r="AG107" s="26"/>
      <c r="AH107" s="26"/>
    </row>
    <row r="108" spans="10:34">
      <c r="J108" s="22"/>
      <c r="K108" s="6"/>
      <c r="L108" s="29"/>
      <c r="M108" s="29"/>
      <c r="N108" s="94"/>
      <c r="O108" s="94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D108" s="29"/>
      <c r="AE108" s="5"/>
      <c r="AF108" s="24"/>
    </row>
  </sheetData>
  <sortState ref="AD8:AF46">
    <sortCondition ref="AD8:AD46"/>
  </sortState>
  <mergeCells count="33">
    <mergeCell ref="K104:N106"/>
    <mergeCell ref="N108:AA108"/>
    <mergeCell ref="Y62:Z62"/>
    <mergeCell ref="AA62:AD62"/>
    <mergeCell ref="W62:X62"/>
    <mergeCell ref="N62:N63"/>
    <mergeCell ref="AE62:AF62"/>
    <mergeCell ref="P6:Q6"/>
    <mergeCell ref="R6:S6"/>
    <mergeCell ref="T6:U6"/>
    <mergeCell ref="V6:W6"/>
    <mergeCell ref="P62:T62"/>
    <mergeCell ref="U62:V62"/>
    <mergeCell ref="J59:AH59"/>
    <mergeCell ref="AE61:AF61"/>
    <mergeCell ref="J62:J63"/>
    <mergeCell ref="K62:K63"/>
    <mergeCell ref="L62:L63"/>
    <mergeCell ref="M62:M63"/>
    <mergeCell ref="X1:AC1"/>
    <mergeCell ref="Y5:AA5"/>
    <mergeCell ref="A6:A7"/>
    <mergeCell ref="B6:B7"/>
    <mergeCell ref="C6:C7"/>
    <mergeCell ref="F6:J6"/>
    <mergeCell ref="K6:L6"/>
    <mergeCell ref="D6:D7"/>
    <mergeCell ref="E6:E7"/>
    <mergeCell ref="M6:N6"/>
    <mergeCell ref="X6:Y6"/>
    <mergeCell ref="Z6:AA6"/>
    <mergeCell ref="AB6:AC6"/>
    <mergeCell ref="A3:AC3"/>
  </mergeCells>
  <phoneticPr fontId="0" type="noConversion"/>
  <pageMargins left="0" right="0" top="0" bottom="0" header="0" footer="0"/>
  <pageSetup paperSize="9" scale="70" orientation="landscape" verticalDpi="0" r:id="rId1"/>
  <rowBreaks count="1" manualBreakCount="1">
    <brk id="47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AC53"/>
  <sheetViews>
    <sheetView view="pageBreakPreview" zoomScale="80" zoomScaleNormal="70" zoomScaleSheetLayoutView="80" workbookViewId="0">
      <selection activeCell="B46" sqref="B46:E48"/>
    </sheetView>
  </sheetViews>
  <sheetFormatPr defaultColWidth="9.140625" defaultRowHeight="15.75"/>
  <cols>
    <col min="1" max="1" width="4.5703125" style="1" customWidth="1"/>
    <col min="2" max="2" width="25.140625" style="1" customWidth="1"/>
    <col min="3" max="3" width="10.5703125" style="1" customWidth="1"/>
    <col min="4" max="6" width="9.140625" style="1"/>
    <col min="7" max="7" width="8" style="1" customWidth="1"/>
    <col min="8" max="14" width="9.140625" style="1"/>
    <col min="15" max="15" width="10.28515625" style="1" customWidth="1"/>
    <col min="16" max="16384" width="9.140625" style="1"/>
  </cols>
  <sheetData>
    <row r="2" spans="1:29">
      <c r="B2" s="92" t="s">
        <v>94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4" spans="1:29" s="7" customFormat="1" ht="45" customHeight="1">
      <c r="A4" s="91" t="s">
        <v>2</v>
      </c>
      <c r="B4" s="97" t="s">
        <v>3</v>
      </c>
      <c r="C4" s="91" t="s">
        <v>4</v>
      </c>
      <c r="D4" s="91" t="s">
        <v>62</v>
      </c>
      <c r="E4" s="91" t="s">
        <v>6</v>
      </c>
      <c r="F4" s="88" t="s">
        <v>63</v>
      </c>
      <c r="G4" s="90"/>
      <c r="H4" s="91" t="s">
        <v>64</v>
      </c>
      <c r="I4" s="91"/>
      <c r="J4" s="91" t="s">
        <v>65</v>
      </c>
      <c r="K4" s="91"/>
      <c r="L4" s="91" t="s">
        <v>66</v>
      </c>
      <c r="M4" s="91"/>
      <c r="N4" s="91" t="s">
        <v>67</v>
      </c>
      <c r="O4" s="91"/>
      <c r="P4" s="91" t="s">
        <v>68</v>
      </c>
      <c r="Q4" s="91"/>
      <c r="R4" s="91" t="s">
        <v>69</v>
      </c>
      <c r="S4" s="91"/>
      <c r="T4" s="91" t="s">
        <v>70</v>
      </c>
      <c r="U4" s="91"/>
      <c r="V4" s="91" t="s">
        <v>71</v>
      </c>
      <c r="W4" s="91"/>
      <c r="X4" s="88" t="s">
        <v>72</v>
      </c>
      <c r="Y4" s="90"/>
      <c r="Z4" s="91" t="s">
        <v>73</v>
      </c>
      <c r="AA4" s="91"/>
    </row>
    <row r="5" spans="1:29" s="7" customFormat="1" ht="31.5">
      <c r="A5" s="91"/>
      <c r="B5" s="97"/>
      <c r="C5" s="91"/>
      <c r="D5" s="91"/>
      <c r="E5" s="91"/>
      <c r="F5" s="8" t="s">
        <v>16</v>
      </c>
      <c r="G5" s="8" t="s">
        <v>74</v>
      </c>
      <c r="H5" s="8" t="s">
        <v>16</v>
      </c>
      <c r="I5" s="8" t="s">
        <v>74</v>
      </c>
      <c r="J5" s="8" t="s">
        <v>16</v>
      </c>
      <c r="K5" s="8" t="s">
        <v>74</v>
      </c>
      <c r="L5" s="8" t="s">
        <v>16</v>
      </c>
      <c r="M5" s="8" t="s">
        <v>74</v>
      </c>
      <c r="N5" s="8" t="s">
        <v>16</v>
      </c>
      <c r="O5" s="8" t="s">
        <v>74</v>
      </c>
      <c r="P5" s="8" t="s">
        <v>16</v>
      </c>
      <c r="Q5" s="8" t="s">
        <v>74</v>
      </c>
      <c r="R5" s="8" t="s">
        <v>18</v>
      </c>
      <c r="S5" s="8" t="s">
        <v>19</v>
      </c>
      <c r="T5" s="8" t="s">
        <v>18</v>
      </c>
      <c r="U5" s="8" t="s">
        <v>19</v>
      </c>
      <c r="V5" s="8" t="s">
        <v>18</v>
      </c>
      <c r="W5" s="8" t="s">
        <v>19</v>
      </c>
      <c r="X5" s="8" t="s">
        <v>18</v>
      </c>
      <c r="Y5" s="8" t="s">
        <v>19</v>
      </c>
      <c r="Z5" s="8" t="s">
        <v>18</v>
      </c>
      <c r="AA5" s="8" t="s">
        <v>19</v>
      </c>
    </row>
    <row r="6" spans="1:29" s="35" customFormat="1">
      <c r="A6" s="9">
        <v>1</v>
      </c>
      <c r="B6" s="10" t="s">
        <v>20</v>
      </c>
      <c r="C6" s="40">
        <v>718</v>
      </c>
      <c r="D6" s="11">
        <f>+G6+I6+K6+S6+Y6</f>
        <v>108</v>
      </c>
      <c r="E6" s="33">
        <f t="shared" ref="E6:E44" si="0">D6*100/C6</f>
        <v>15.041782729805014</v>
      </c>
      <c r="F6" s="11"/>
      <c r="G6" s="34"/>
      <c r="H6" s="11">
        <f>IF(I6&gt;0,1,0)</f>
        <v>1</v>
      </c>
      <c r="I6" s="11">
        <v>20</v>
      </c>
      <c r="J6" s="11">
        <f>IF(K6&gt;0,1,0)</f>
        <v>1</v>
      </c>
      <c r="K6" s="11">
        <v>25</v>
      </c>
      <c r="L6" s="11"/>
      <c r="M6" s="11"/>
      <c r="N6" s="11"/>
      <c r="O6" s="11"/>
      <c r="P6" s="11">
        <f t="shared" ref="P6:P43" si="1">IF(Q6&gt;0,1,0)</f>
        <v>0</v>
      </c>
      <c r="Q6" s="11"/>
      <c r="R6" s="11">
        <f t="shared" ref="R6:R43" si="2">IF(S6&gt;0,1,0)</f>
        <v>0</v>
      </c>
      <c r="S6" s="11"/>
      <c r="T6" s="11">
        <f t="shared" ref="T6:T43" si="3">IF(U6&gt;0,1,0)</f>
        <v>0</v>
      </c>
      <c r="U6" s="11"/>
      <c r="V6" s="11"/>
      <c r="W6" s="11"/>
      <c r="X6" s="11">
        <f t="shared" ref="X6:X43" si="4">IF(Y6&gt;0,1,0)</f>
        <v>1</v>
      </c>
      <c r="Y6" s="11">
        <v>63</v>
      </c>
      <c r="Z6" s="11"/>
      <c r="AA6" s="11"/>
      <c r="AB6" s="52">
        <f>15-E6</f>
        <v>-4.1782729805014185E-2</v>
      </c>
    </row>
    <row r="7" spans="1:29" s="35" customFormat="1">
      <c r="A7" s="9">
        <v>2</v>
      </c>
      <c r="B7" s="10" t="s">
        <v>21</v>
      </c>
      <c r="C7" s="40">
        <v>882</v>
      </c>
      <c r="D7" s="11">
        <f t="shared" ref="D7:D44" si="5">+G7+I7+K7+S7+Y7</f>
        <v>132</v>
      </c>
      <c r="E7" s="33">
        <f t="shared" si="0"/>
        <v>14.965986394557824</v>
      </c>
      <c r="F7" s="11"/>
      <c r="G7" s="34"/>
      <c r="H7" s="11">
        <f t="shared" ref="H7:J43" si="6">IF(I7&gt;0,1,0)</f>
        <v>1</v>
      </c>
      <c r="I7" s="11">
        <v>20</v>
      </c>
      <c r="J7" s="11">
        <f t="shared" si="6"/>
        <v>1</v>
      </c>
      <c r="K7" s="11">
        <v>25</v>
      </c>
      <c r="L7" s="11"/>
      <c r="M7" s="11"/>
      <c r="N7" s="11"/>
      <c r="O7" s="11"/>
      <c r="P7" s="11">
        <f t="shared" si="1"/>
        <v>0</v>
      </c>
      <c r="Q7" s="11"/>
      <c r="R7" s="11">
        <f t="shared" si="2"/>
        <v>0</v>
      </c>
      <c r="S7" s="11"/>
      <c r="T7" s="11">
        <f t="shared" si="3"/>
        <v>0</v>
      </c>
      <c r="U7" s="36"/>
      <c r="V7" s="11"/>
      <c r="W7" s="11"/>
      <c r="X7" s="11">
        <f t="shared" si="4"/>
        <v>1</v>
      </c>
      <c r="Y7" s="11">
        <v>87</v>
      </c>
      <c r="Z7" s="11"/>
      <c r="AA7" s="11"/>
      <c r="AB7" s="52">
        <f t="shared" ref="AB7:AB44" si="7">15-E7</f>
        <v>3.4013605442176242E-2</v>
      </c>
    </row>
    <row r="8" spans="1:29" s="35" customFormat="1">
      <c r="A8" s="9">
        <v>3</v>
      </c>
      <c r="B8" s="10" t="s">
        <v>90</v>
      </c>
      <c r="C8" s="40">
        <v>1431</v>
      </c>
      <c r="D8" s="11">
        <f t="shared" si="5"/>
        <v>218</v>
      </c>
      <c r="E8" s="33">
        <f t="shared" si="0"/>
        <v>15.234102026554856</v>
      </c>
      <c r="F8" s="11"/>
      <c r="G8" s="34"/>
      <c r="H8" s="11">
        <f t="shared" si="6"/>
        <v>1</v>
      </c>
      <c r="I8" s="11">
        <v>20</v>
      </c>
      <c r="J8" s="11">
        <f t="shared" si="6"/>
        <v>1</v>
      </c>
      <c r="K8" s="11">
        <v>30</v>
      </c>
      <c r="L8" s="11"/>
      <c r="M8" s="11"/>
      <c r="N8" s="11"/>
      <c r="O8" s="11"/>
      <c r="P8" s="11">
        <v>0</v>
      </c>
      <c r="Q8" s="11"/>
      <c r="R8" s="11">
        <f t="shared" si="2"/>
        <v>0</v>
      </c>
      <c r="S8" s="11"/>
      <c r="T8" s="11">
        <f t="shared" si="3"/>
        <v>0</v>
      </c>
      <c r="U8" s="36"/>
      <c r="V8" s="11"/>
      <c r="W8" s="11"/>
      <c r="X8" s="11">
        <f t="shared" si="4"/>
        <v>1</v>
      </c>
      <c r="Y8" s="11">
        <v>168</v>
      </c>
      <c r="Z8" s="11"/>
      <c r="AA8" s="11"/>
      <c r="AB8" s="52">
        <f t="shared" si="7"/>
        <v>-0.23410202655485612</v>
      </c>
    </row>
    <row r="9" spans="1:29" s="35" customFormat="1">
      <c r="A9" s="9">
        <v>4</v>
      </c>
      <c r="B9" s="10" t="s">
        <v>23</v>
      </c>
      <c r="C9" s="40">
        <v>280</v>
      </c>
      <c r="D9" s="11">
        <f t="shared" si="5"/>
        <v>42</v>
      </c>
      <c r="E9" s="33">
        <f t="shared" si="0"/>
        <v>15</v>
      </c>
      <c r="F9" s="11"/>
      <c r="G9" s="34"/>
      <c r="H9" s="11">
        <f t="shared" si="6"/>
        <v>1</v>
      </c>
      <c r="I9" s="11">
        <v>5</v>
      </c>
      <c r="J9" s="11">
        <f t="shared" si="6"/>
        <v>0</v>
      </c>
      <c r="K9" s="11">
        <v>0</v>
      </c>
      <c r="L9" s="11"/>
      <c r="M9" s="11"/>
      <c r="N9" s="11"/>
      <c r="O9" s="11"/>
      <c r="P9" s="11">
        <f t="shared" si="1"/>
        <v>0</v>
      </c>
      <c r="Q9" s="11"/>
      <c r="R9" s="11">
        <f t="shared" si="2"/>
        <v>0</v>
      </c>
      <c r="S9" s="11"/>
      <c r="T9" s="11">
        <f t="shared" si="3"/>
        <v>0</v>
      </c>
      <c r="U9" s="36"/>
      <c r="V9" s="11"/>
      <c r="W9" s="11"/>
      <c r="X9" s="11">
        <f t="shared" si="4"/>
        <v>1</v>
      </c>
      <c r="Y9" s="11">
        <v>37</v>
      </c>
      <c r="Z9" s="11"/>
      <c r="AA9" s="11"/>
      <c r="AB9" s="52">
        <f t="shared" si="7"/>
        <v>0</v>
      </c>
    </row>
    <row r="10" spans="1:29" s="35" customFormat="1">
      <c r="A10" s="9">
        <v>5</v>
      </c>
      <c r="B10" s="10" t="s">
        <v>24</v>
      </c>
      <c r="C10" s="40">
        <v>1139</v>
      </c>
      <c r="D10" s="11">
        <f t="shared" si="5"/>
        <v>174</v>
      </c>
      <c r="E10" s="33">
        <f t="shared" si="0"/>
        <v>15.276558384547849</v>
      </c>
      <c r="F10" s="11"/>
      <c r="G10" s="34"/>
      <c r="H10" s="11">
        <f t="shared" si="6"/>
        <v>1</v>
      </c>
      <c r="I10" s="11">
        <v>20</v>
      </c>
      <c r="J10" s="11">
        <v>1</v>
      </c>
      <c r="K10" s="11">
        <v>30</v>
      </c>
      <c r="L10" s="11"/>
      <c r="M10" s="11"/>
      <c r="N10" s="11"/>
      <c r="O10" s="11"/>
      <c r="P10" s="11">
        <f t="shared" si="1"/>
        <v>0</v>
      </c>
      <c r="Q10" s="11"/>
      <c r="R10" s="11">
        <f t="shared" si="2"/>
        <v>0</v>
      </c>
      <c r="S10" s="11"/>
      <c r="T10" s="11">
        <f t="shared" si="3"/>
        <v>0</v>
      </c>
      <c r="U10" s="36"/>
      <c r="V10" s="11"/>
      <c r="W10" s="11"/>
      <c r="X10" s="11">
        <f t="shared" si="4"/>
        <v>1</v>
      </c>
      <c r="Y10" s="11">
        <v>124</v>
      </c>
      <c r="Z10" s="11"/>
      <c r="AA10" s="11"/>
      <c r="AB10" s="52">
        <f t="shared" si="7"/>
        <v>-0.2765583845478492</v>
      </c>
    </row>
    <row r="11" spans="1:29" s="35" customFormat="1">
      <c r="A11" s="9">
        <v>6</v>
      </c>
      <c r="B11" s="10" t="s">
        <v>25</v>
      </c>
      <c r="C11" s="40">
        <v>741</v>
      </c>
      <c r="D11" s="11">
        <f t="shared" si="5"/>
        <v>111</v>
      </c>
      <c r="E11" s="33">
        <f t="shared" si="0"/>
        <v>14.979757085020243</v>
      </c>
      <c r="F11" s="11"/>
      <c r="G11" s="34"/>
      <c r="H11" s="11">
        <f t="shared" si="6"/>
        <v>1</v>
      </c>
      <c r="I11" s="11">
        <v>15</v>
      </c>
      <c r="J11" s="11">
        <f t="shared" si="6"/>
        <v>1</v>
      </c>
      <c r="K11" s="11">
        <v>15</v>
      </c>
      <c r="L11" s="11"/>
      <c r="M11" s="11"/>
      <c r="N11" s="11"/>
      <c r="O11" s="11"/>
      <c r="P11" s="11">
        <f t="shared" si="1"/>
        <v>0</v>
      </c>
      <c r="Q11" s="11"/>
      <c r="R11" s="11">
        <f t="shared" si="2"/>
        <v>0</v>
      </c>
      <c r="S11" s="11"/>
      <c r="T11" s="11">
        <f t="shared" si="3"/>
        <v>0</v>
      </c>
      <c r="U11" s="36"/>
      <c r="V11" s="11"/>
      <c r="W11" s="11"/>
      <c r="X11" s="11">
        <f t="shared" si="4"/>
        <v>1</v>
      </c>
      <c r="Y11" s="11">
        <v>81</v>
      </c>
      <c r="Z11" s="11"/>
      <c r="AA11" s="11"/>
      <c r="AB11" s="52">
        <f t="shared" si="7"/>
        <v>2.0242914979757387E-2</v>
      </c>
    </row>
    <row r="12" spans="1:29" s="35" customFormat="1">
      <c r="A12" s="9">
        <v>7</v>
      </c>
      <c r="B12" s="10" t="s">
        <v>91</v>
      </c>
      <c r="C12" s="40">
        <v>115</v>
      </c>
      <c r="D12" s="11">
        <f t="shared" si="5"/>
        <v>17</v>
      </c>
      <c r="E12" s="33">
        <f t="shared" si="0"/>
        <v>14.782608695652174</v>
      </c>
      <c r="F12" s="11"/>
      <c r="G12" s="34"/>
      <c r="H12" s="11">
        <f t="shared" si="6"/>
        <v>1</v>
      </c>
      <c r="I12" s="11">
        <v>5</v>
      </c>
      <c r="J12" s="11">
        <f t="shared" si="6"/>
        <v>0</v>
      </c>
      <c r="K12" s="11"/>
      <c r="L12" s="11"/>
      <c r="M12" s="11"/>
      <c r="N12" s="11"/>
      <c r="O12" s="11"/>
      <c r="P12" s="11">
        <f t="shared" si="1"/>
        <v>0</v>
      </c>
      <c r="Q12" s="11"/>
      <c r="R12" s="11">
        <f t="shared" si="2"/>
        <v>0</v>
      </c>
      <c r="S12" s="11"/>
      <c r="T12" s="11">
        <f t="shared" si="3"/>
        <v>0</v>
      </c>
      <c r="U12" s="36"/>
      <c r="V12" s="11"/>
      <c r="W12" s="11"/>
      <c r="X12" s="11">
        <v>1</v>
      </c>
      <c r="Y12" s="11">
        <v>12</v>
      </c>
      <c r="Z12" s="11"/>
      <c r="AA12" s="11"/>
      <c r="AB12" s="52">
        <f t="shared" si="7"/>
        <v>0.21739130434782616</v>
      </c>
    </row>
    <row r="13" spans="1:29" s="35" customFormat="1">
      <c r="A13" s="9">
        <v>8</v>
      </c>
      <c r="B13" s="10" t="s">
        <v>27</v>
      </c>
      <c r="C13" s="40">
        <v>359</v>
      </c>
      <c r="D13" s="11">
        <f t="shared" si="5"/>
        <v>54</v>
      </c>
      <c r="E13" s="33">
        <f t="shared" si="0"/>
        <v>15.041782729805014</v>
      </c>
      <c r="F13" s="11"/>
      <c r="G13" s="34"/>
      <c r="H13" s="11">
        <f t="shared" si="6"/>
        <v>1</v>
      </c>
      <c r="I13" s="11">
        <v>10</v>
      </c>
      <c r="J13" s="11">
        <f t="shared" si="6"/>
        <v>1</v>
      </c>
      <c r="K13" s="11">
        <v>15</v>
      </c>
      <c r="L13" s="11"/>
      <c r="M13" s="11"/>
      <c r="N13" s="11"/>
      <c r="O13" s="11"/>
      <c r="P13" s="11">
        <f t="shared" si="1"/>
        <v>0</v>
      </c>
      <c r="Q13" s="11"/>
      <c r="R13" s="11">
        <f t="shared" si="2"/>
        <v>0</v>
      </c>
      <c r="S13" s="11"/>
      <c r="T13" s="11">
        <f t="shared" si="3"/>
        <v>0</v>
      </c>
      <c r="U13" s="36"/>
      <c r="V13" s="11"/>
      <c r="W13" s="11"/>
      <c r="X13" s="11">
        <f t="shared" si="4"/>
        <v>1</v>
      </c>
      <c r="Y13" s="11">
        <v>29</v>
      </c>
      <c r="Z13" s="11"/>
      <c r="AA13" s="11"/>
      <c r="AB13" s="52">
        <f t="shared" si="7"/>
        <v>-4.1782729805014185E-2</v>
      </c>
    </row>
    <row r="14" spans="1:29" s="35" customFormat="1">
      <c r="A14" s="9">
        <v>9</v>
      </c>
      <c r="B14" s="10" t="s">
        <v>28</v>
      </c>
      <c r="C14" s="40">
        <v>618</v>
      </c>
      <c r="D14" s="11">
        <f t="shared" si="5"/>
        <v>93</v>
      </c>
      <c r="E14" s="33">
        <f t="shared" si="0"/>
        <v>15.048543689320388</v>
      </c>
      <c r="F14" s="11"/>
      <c r="G14" s="34"/>
      <c r="H14" s="11">
        <f t="shared" si="6"/>
        <v>1</v>
      </c>
      <c r="I14" s="11">
        <v>5</v>
      </c>
      <c r="J14" s="11">
        <f t="shared" si="6"/>
        <v>0</v>
      </c>
      <c r="K14" s="11"/>
      <c r="L14" s="11"/>
      <c r="M14" s="11"/>
      <c r="N14" s="11"/>
      <c r="O14" s="11"/>
      <c r="P14" s="11"/>
      <c r="Q14" s="11"/>
      <c r="R14" s="11">
        <f t="shared" si="2"/>
        <v>0</v>
      </c>
      <c r="S14" s="11"/>
      <c r="T14" s="11">
        <f t="shared" si="3"/>
        <v>0</v>
      </c>
      <c r="U14" s="36"/>
      <c r="V14" s="11"/>
      <c r="W14" s="11"/>
      <c r="X14" s="11">
        <f t="shared" si="4"/>
        <v>1</v>
      </c>
      <c r="Y14" s="11">
        <v>88</v>
      </c>
      <c r="Z14" s="11"/>
      <c r="AA14" s="11"/>
      <c r="AB14" s="52">
        <f t="shared" si="7"/>
        <v>-4.8543689320387884E-2</v>
      </c>
    </row>
    <row r="15" spans="1:29" s="35" customFormat="1">
      <c r="A15" s="9">
        <v>10</v>
      </c>
      <c r="B15" s="10" t="s">
        <v>29</v>
      </c>
      <c r="C15" s="40">
        <v>191</v>
      </c>
      <c r="D15" s="11">
        <f t="shared" si="5"/>
        <v>28</v>
      </c>
      <c r="E15" s="33">
        <f t="shared" si="0"/>
        <v>14.659685863874346</v>
      </c>
      <c r="F15" s="11"/>
      <c r="G15" s="34"/>
      <c r="H15" s="11">
        <f t="shared" si="6"/>
        <v>1</v>
      </c>
      <c r="I15" s="11">
        <v>5</v>
      </c>
      <c r="J15" s="11">
        <f t="shared" si="6"/>
        <v>0</v>
      </c>
      <c r="K15" s="11"/>
      <c r="L15" s="11"/>
      <c r="M15" s="11"/>
      <c r="N15" s="11"/>
      <c r="O15" s="11"/>
      <c r="P15" s="11">
        <f t="shared" si="1"/>
        <v>0</v>
      </c>
      <c r="Q15" s="11"/>
      <c r="R15" s="11">
        <f t="shared" si="2"/>
        <v>0</v>
      </c>
      <c r="S15" s="11"/>
      <c r="T15" s="11">
        <f t="shared" si="3"/>
        <v>0</v>
      </c>
      <c r="U15" s="36"/>
      <c r="V15" s="11"/>
      <c r="W15" s="11"/>
      <c r="X15" s="11">
        <f t="shared" si="4"/>
        <v>1</v>
      </c>
      <c r="Y15" s="11">
        <v>23</v>
      </c>
      <c r="Z15" s="11"/>
      <c r="AA15" s="11"/>
      <c r="AB15" s="52">
        <f t="shared" si="7"/>
        <v>0.34031413612565409</v>
      </c>
    </row>
    <row r="16" spans="1:29" s="35" customFormat="1">
      <c r="A16" s="9">
        <v>11</v>
      </c>
      <c r="B16" s="10" t="s">
        <v>30</v>
      </c>
      <c r="C16" s="40">
        <v>510</v>
      </c>
      <c r="D16" s="11">
        <f t="shared" si="5"/>
        <v>76</v>
      </c>
      <c r="E16" s="33">
        <f t="shared" si="0"/>
        <v>14.901960784313726</v>
      </c>
      <c r="F16" s="11"/>
      <c r="G16" s="34"/>
      <c r="H16" s="11">
        <f t="shared" si="6"/>
        <v>1</v>
      </c>
      <c r="I16" s="11">
        <v>5</v>
      </c>
      <c r="J16" s="11">
        <f t="shared" si="6"/>
        <v>1</v>
      </c>
      <c r="K16" s="11">
        <v>10</v>
      </c>
      <c r="L16" s="11"/>
      <c r="M16" s="11"/>
      <c r="N16" s="11"/>
      <c r="O16" s="11"/>
      <c r="P16" s="11">
        <f t="shared" si="1"/>
        <v>0</v>
      </c>
      <c r="Q16" s="11"/>
      <c r="R16" s="11">
        <f t="shared" si="2"/>
        <v>0</v>
      </c>
      <c r="S16" s="11"/>
      <c r="T16" s="11">
        <f t="shared" si="3"/>
        <v>0</v>
      </c>
      <c r="U16" s="36"/>
      <c r="V16" s="11"/>
      <c r="W16" s="11"/>
      <c r="X16" s="11">
        <f t="shared" si="4"/>
        <v>1</v>
      </c>
      <c r="Y16" s="11">
        <v>61</v>
      </c>
      <c r="Z16" s="11"/>
      <c r="AA16" s="11"/>
      <c r="AB16" s="52">
        <f t="shared" si="7"/>
        <v>9.8039215686274161E-2</v>
      </c>
    </row>
    <row r="17" spans="1:28" s="35" customFormat="1">
      <c r="A17" s="9">
        <v>12</v>
      </c>
      <c r="B17" s="10" t="s">
        <v>31</v>
      </c>
      <c r="C17" s="40">
        <v>354</v>
      </c>
      <c r="D17" s="11">
        <f t="shared" si="5"/>
        <v>53</v>
      </c>
      <c r="E17" s="33">
        <f t="shared" si="0"/>
        <v>14.971751412429379</v>
      </c>
      <c r="F17" s="11"/>
      <c r="G17" s="34"/>
      <c r="H17" s="11">
        <f t="shared" si="6"/>
        <v>1</v>
      </c>
      <c r="I17" s="11">
        <v>5</v>
      </c>
      <c r="J17" s="11">
        <f t="shared" si="6"/>
        <v>0</v>
      </c>
      <c r="K17" s="11"/>
      <c r="L17" s="11"/>
      <c r="M17" s="11"/>
      <c r="N17" s="11"/>
      <c r="O17" s="11"/>
      <c r="P17" s="11">
        <f t="shared" si="1"/>
        <v>0</v>
      </c>
      <c r="Q17" s="11"/>
      <c r="R17" s="11">
        <f t="shared" si="2"/>
        <v>0</v>
      </c>
      <c r="S17" s="11"/>
      <c r="T17" s="11">
        <f t="shared" si="3"/>
        <v>0</v>
      </c>
      <c r="U17" s="36"/>
      <c r="V17" s="11"/>
      <c r="W17" s="11"/>
      <c r="X17" s="11">
        <f t="shared" si="4"/>
        <v>1</v>
      </c>
      <c r="Y17" s="11">
        <v>48</v>
      </c>
      <c r="Z17" s="11"/>
      <c r="AA17" s="11"/>
      <c r="AB17" s="52">
        <f t="shared" si="7"/>
        <v>2.8248587570621098E-2</v>
      </c>
    </row>
    <row r="18" spans="1:28" s="35" customFormat="1">
      <c r="A18" s="9">
        <v>13</v>
      </c>
      <c r="B18" s="10" t="s">
        <v>92</v>
      </c>
      <c r="C18" s="40">
        <v>290</v>
      </c>
      <c r="D18" s="11">
        <f t="shared" si="5"/>
        <v>43</v>
      </c>
      <c r="E18" s="33">
        <f t="shared" si="0"/>
        <v>14.827586206896552</v>
      </c>
      <c r="F18" s="11"/>
      <c r="G18" s="34"/>
      <c r="H18" s="11">
        <f t="shared" si="6"/>
        <v>1</v>
      </c>
      <c r="I18" s="11">
        <v>5</v>
      </c>
      <c r="J18" s="11">
        <f>IF(K18&gt;0,1,0)</f>
        <v>0</v>
      </c>
      <c r="K18" s="11"/>
      <c r="L18" s="11"/>
      <c r="M18" s="11"/>
      <c r="N18" s="11"/>
      <c r="O18" s="11"/>
      <c r="P18" s="11">
        <f t="shared" si="1"/>
        <v>0</v>
      </c>
      <c r="Q18" s="11"/>
      <c r="R18" s="11">
        <f t="shared" si="2"/>
        <v>0</v>
      </c>
      <c r="S18" s="11"/>
      <c r="T18" s="11">
        <f t="shared" si="3"/>
        <v>0</v>
      </c>
      <c r="U18" s="36"/>
      <c r="V18" s="11"/>
      <c r="W18" s="11"/>
      <c r="X18" s="11">
        <f t="shared" si="4"/>
        <v>1</v>
      </c>
      <c r="Y18" s="11">
        <v>38</v>
      </c>
      <c r="Z18" s="11"/>
      <c r="AA18" s="11"/>
      <c r="AB18" s="52">
        <f t="shared" si="7"/>
        <v>0.1724137931034484</v>
      </c>
    </row>
    <row r="19" spans="1:28" s="35" customFormat="1">
      <c r="A19" s="9">
        <v>14</v>
      </c>
      <c r="B19" s="10" t="s">
        <v>33</v>
      </c>
      <c r="C19" s="40">
        <v>219</v>
      </c>
      <c r="D19" s="11">
        <f t="shared" si="5"/>
        <v>32</v>
      </c>
      <c r="E19" s="33">
        <f t="shared" si="0"/>
        <v>14.611872146118721</v>
      </c>
      <c r="F19" s="11"/>
      <c r="G19" s="34"/>
      <c r="H19" s="11">
        <f>IF(I19&gt;0,1,0)</f>
        <v>1</v>
      </c>
      <c r="I19" s="11">
        <v>5</v>
      </c>
      <c r="J19" s="11">
        <f>IF(K19&gt;0,1,0)</f>
        <v>0</v>
      </c>
      <c r="K19" s="11"/>
      <c r="L19" s="11"/>
      <c r="M19" s="11"/>
      <c r="N19" s="11"/>
      <c r="O19" s="11"/>
      <c r="P19" s="11">
        <f t="shared" si="1"/>
        <v>0</v>
      </c>
      <c r="Q19" s="11"/>
      <c r="R19" s="11">
        <f t="shared" si="2"/>
        <v>0</v>
      </c>
      <c r="S19" s="11"/>
      <c r="T19" s="11">
        <f t="shared" si="3"/>
        <v>0</v>
      </c>
      <c r="U19" s="11"/>
      <c r="V19" s="11"/>
      <c r="W19" s="11"/>
      <c r="X19" s="11">
        <f t="shared" si="4"/>
        <v>1</v>
      </c>
      <c r="Y19" s="11">
        <v>27</v>
      </c>
      <c r="Z19" s="11"/>
      <c r="AA19" s="11"/>
      <c r="AB19" s="52">
        <f t="shared" si="7"/>
        <v>0.38812785388127935</v>
      </c>
    </row>
    <row r="20" spans="1:28" s="35" customFormat="1">
      <c r="A20" s="9">
        <v>15</v>
      </c>
      <c r="B20" s="10" t="s">
        <v>34</v>
      </c>
      <c r="C20" s="40">
        <v>378</v>
      </c>
      <c r="D20" s="11">
        <f t="shared" si="5"/>
        <v>56</v>
      </c>
      <c r="E20" s="33">
        <f t="shared" si="0"/>
        <v>14.814814814814815</v>
      </c>
      <c r="F20" s="11"/>
      <c r="G20" s="34"/>
      <c r="H20" s="11">
        <f t="shared" si="6"/>
        <v>1</v>
      </c>
      <c r="I20" s="11">
        <v>5</v>
      </c>
      <c r="J20" s="11">
        <f t="shared" si="6"/>
        <v>1</v>
      </c>
      <c r="K20" s="11">
        <v>10</v>
      </c>
      <c r="L20" s="11"/>
      <c r="M20" s="11"/>
      <c r="N20" s="11"/>
      <c r="O20" s="11"/>
      <c r="P20" s="11">
        <f t="shared" si="1"/>
        <v>0</v>
      </c>
      <c r="Q20" s="11"/>
      <c r="R20" s="11">
        <f t="shared" si="2"/>
        <v>0</v>
      </c>
      <c r="S20" s="11"/>
      <c r="T20" s="11">
        <f t="shared" si="3"/>
        <v>0</v>
      </c>
      <c r="U20" s="11"/>
      <c r="V20" s="11"/>
      <c r="W20" s="11"/>
      <c r="X20" s="11">
        <f t="shared" si="4"/>
        <v>1</v>
      </c>
      <c r="Y20" s="11">
        <v>41</v>
      </c>
      <c r="Z20" s="11"/>
      <c r="AA20" s="11"/>
      <c r="AB20" s="52">
        <f t="shared" si="7"/>
        <v>0.18518518518518512</v>
      </c>
    </row>
    <row r="21" spans="1:28" s="35" customFormat="1">
      <c r="A21" s="9">
        <v>16</v>
      </c>
      <c r="B21" s="10" t="s">
        <v>35</v>
      </c>
      <c r="C21" s="40">
        <v>398</v>
      </c>
      <c r="D21" s="11">
        <f t="shared" si="5"/>
        <v>59</v>
      </c>
      <c r="E21" s="33">
        <f t="shared" si="0"/>
        <v>14.824120603015075</v>
      </c>
      <c r="F21" s="11"/>
      <c r="G21" s="34"/>
      <c r="H21" s="11">
        <f t="shared" si="6"/>
        <v>1</v>
      </c>
      <c r="I21" s="11">
        <v>10</v>
      </c>
      <c r="J21" s="11">
        <f t="shared" si="6"/>
        <v>1</v>
      </c>
      <c r="K21" s="11">
        <v>10</v>
      </c>
      <c r="L21" s="11"/>
      <c r="M21" s="11"/>
      <c r="N21" s="11"/>
      <c r="O21" s="11"/>
      <c r="P21" s="11">
        <f t="shared" si="1"/>
        <v>0</v>
      </c>
      <c r="Q21" s="11"/>
      <c r="R21" s="11">
        <f t="shared" si="2"/>
        <v>0</v>
      </c>
      <c r="S21" s="11"/>
      <c r="T21" s="11">
        <f t="shared" si="3"/>
        <v>0</v>
      </c>
      <c r="U21" s="11"/>
      <c r="V21" s="11"/>
      <c r="W21" s="11"/>
      <c r="X21" s="11">
        <f t="shared" si="4"/>
        <v>1</v>
      </c>
      <c r="Y21" s="11">
        <v>39</v>
      </c>
      <c r="Z21" s="11"/>
      <c r="AA21" s="11"/>
      <c r="AB21" s="52">
        <f t="shared" si="7"/>
        <v>0.17587939698492505</v>
      </c>
    </row>
    <row r="22" spans="1:28" s="35" customFormat="1">
      <c r="A22" s="9">
        <v>17</v>
      </c>
      <c r="B22" s="10" t="s">
        <v>36</v>
      </c>
      <c r="C22" s="40">
        <v>789</v>
      </c>
      <c r="D22" s="11">
        <f t="shared" si="5"/>
        <v>118</v>
      </c>
      <c r="E22" s="33">
        <f t="shared" si="0"/>
        <v>14.955640050697085</v>
      </c>
      <c r="F22" s="11"/>
      <c r="G22" s="34"/>
      <c r="H22" s="11">
        <f t="shared" si="6"/>
        <v>1</v>
      </c>
      <c r="I22" s="11">
        <v>10</v>
      </c>
      <c r="J22" s="11">
        <f t="shared" si="6"/>
        <v>0</v>
      </c>
      <c r="K22" s="11"/>
      <c r="L22" s="11"/>
      <c r="M22" s="11"/>
      <c r="N22" s="11"/>
      <c r="O22" s="11"/>
      <c r="P22" s="11">
        <f t="shared" si="1"/>
        <v>0</v>
      </c>
      <c r="Q22" s="11"/>
      <c r="R22" s="11">
        <f t="shared" si="2"/>
        <v>0</v>
      </c>
      <c r="S22" s="11"/>
      <c r="T22" s="11">
        <f t="shared" si="3"/>
        <v>0</v>
      </c>
      <c r="U22" s="11"/>
      <c r="V22" s="11"/>
      <c r="W22" s="11"/>
      <c r="X22" s="11">
        <f t="shared" si="4"/>
        <v>1</v>
      </c>
      <c r="Y22" s="11">
        <v>108</v>
      </c>
      <c r="Z22" s="11"/>
      <c r="AA22" s="11"/>
      <c r="AB22" s="52">
        <f t="shared" si="7"/>
        <v>4.4359949302915425E-2</v>
      </c>
    </row>
    <row r="23" spans="1:28" s="35" customFormat="1">
      <c r="A23" s="9">
        <v>18</v>
      </c>
      <c r="B23" s="10" t="s">
        <v>37</v>
      </c>
      <c r="C23" s="40">
        <v>604</v>
      </c>
      <c r="D23" s="11">
        <f t="shared" si="5"/>
        <v>90</v>
      </c>
      <c r="E23" s="33">
        <f t="shared" si="0"/>
        <v>14.900662251655628</v>
      </c>
      <c r="F23" s="11"/>
      <c r="G23" s="34"/>
      <c r="H23" s="11">
        <f t="shared" si="6"/>
        <v>1</v>
      </c>
      <c r="I23" s="11">
        <v>5</v>
      </c>
      <c r="J23" s="11">
        <f t="shared" si="6"/>
        <v>0</v>
      </c>
      <c r="K23" s="11"/>
      <c r="L23" s="11"/>
      <c r="M23" s="11"/>
      <c r="N23" s="11"/>
      <c r="O23" s="11"/>
      <c r="P23" s="11">
        <f t="shared" si="1"/>
        <v>0</v>
      </c>
      <c r="Q23" s="11"/>
      <c r="R23" s="11">
        <f t="shared" si="2"/>
        <v>0</v>
      </c>
      <c r="S23" s="11"/>
      <c r="T23" s="11">
        <f t="shared" si="3"/>
        <v>0</v>
      </c>
      <c r="U23" s="11"/>
      <c r="V23" s="11"/>
      <c r="W23" s="11"/>
      <c r="X23" s="11">
        <f t="shared" si="4"/>
        <v>1</v>
      </c>
      <c r="Y23" s="11">
        <v>85</v>
      </c>
      <c r="Z23" s="11"/>
      <c r="AA23" s="11"/>
      <c r="AB23" s="52">
        <f t="shared" si="7"/>
        <v>9.933774834437159E-2</v>
      </c>
    </row>
    <row r="24" spans="1:28" s="35" customFormat="1">
      <c r="A24" s="9">
        <v>19</v>
      </c>
      <c r="B24" s="10" t="s">
        <v>38</v>
      </c>
      <c r="C24" s="40">
        <v>231</v>
      </c>
      <c r="D24" s="11">
        <f t="shared" si="5"/>
        <v>34</v>
      </c>
      <c r="E24" s="33">
        <f t="shared" si="0"/>
        <v>14.718614718614718</v>
      </c>
      <c r="F24" s="11"/>
      <c r="G24" s="34"/>
      <c r="H24" s="11">
        <f t="shared" si="6"/>
        <v>1</v>
      </c>
      <c r="I24" s="11">
        <v>5</v>
      </c>
      <c r="J24" s="11">
        <f t="shared" si="6"/>
        <v>1</v>
      </c>
      <c r="K24" s="11">
        <v>10</v>
      </c>
      <c r="L24" s="11"/>
      <c r="M24" s="11"/>
      <c r="N24" s="11"/>
      <c r="O24" s="11"/>
      <c r="P24" s="11">
        <f t="shared" si="1"/>
        <v>0</v>
      </c>
      <c r="Q24" s="11"/>
      <c r="R24" s="11">
        <f t="shared" si="2"/>
        <v>0</v>
      </c>
      <c r="S24" s="11"/>
      <c r="T24" s="11">
        <f t="shared" si="3"/>
        <v>0</v>
      </c>
      <c r="U24" s="11"/>
      <c r="V24" s="11"/>
      <c r="W24" s="11"/>
      <c r="X24" s="11">
        <f t="shared" si="4"/>
        <v>1</v>
      </c>
      <c r="Y24" s="11">
        <v>19</v>
      </c>
      <c r="Z24" s="11"/>
      <c r="AA24" s="11"/>
      <c r="AB24" s="52">
        <f t="shared" si="7"/>
        <v>0.28138528138528152</v>
      </c>
    </row>
    <row r="25" spans="1:28" s="35" customFormat="1">
      <c r="A25" s="9">
        <v>20</v>
      </c>
      <c r="B25" s="10" t="s">
        <v>39</v>
      </c>
      <c r="C25" s="40">
        <v>99</v>
      </c>
      <c r="D25" s="11">
        <f t="shared" si="5"/>
        <v>14</v>
      </c>
      <c r="E25" s="33">
        <f t="shared" si="0"/>
        <v>14.141414141414142</v>
      </c>
      <c r="F25" s="11"/>
      <c r="G25" s="34"/>
      <c r="H25" s="11">
        <f t="shared" si="6"/>
        <v>1</v>
      </c>
      <c r="I25" s="11">
        <v>5</v>
      </c>
      <c r="J25" s="11">
        <f t="shared" si="6"/>
        <v>0</v>
      </c>
      <c r="K25" s="11"/>
      <c r="L25" s="11"/>
      <c r="M25" s="11"/>
      <c r="N25" s="11"/>
      <c r="O25" s="11"/>
      <c r="P25" s="11">
        <f t="shared" si="1"/>
        <v>0</v>
      </c>
      <c r="Q25" s="11"/>
      <c r="R25" s="11">
        <f t="shared" si="2"/>
        <v>0</v>
      </c>
      <c r="S25" s="11"/>
      <c r="T25" s="11">
        <f t="shared" si="3"/>
        <v>0</v>
      </c>
      <c r="U25" s="11"/>
      <c r="V25" s="11"/>
      <c r="W25" s="11"/>
      <c r="X25" s="11">
        <f t="shared" si="4"/>
        <v>1</v>
      </c>
      <c r="Y25" s="11">
        <v>9</v>
      </c>
      <c r="Z25" s="11"/>
      <c r="AA25" s="11"/>
      <c r="AB25" s="52">
        <f t="shared" si="7"/>
        <v>0.85858585858585812</v>
      </c>
    </row>
    <row r="26" spans="1:28" s="35" customFormat="1">
      <c r="A26" s="9">
        <v>21</v>
      </c>
      <c r="B26" s="10" t="s">
        <v>40</v>
      </c>
      <c r="C26" s="40">
        <v>104</v>
      </c>
      <c r="D26" s="11">
        <f t="shared" si="5"/>
        <v>15</v>
      </c>
      <c r="E26" s="33">
        <f t="shared" si="0"/>
        <v>14.423076923076923</v>
      </c>
      <c r="F26" s="11"/>
      <c r="G26" s="34"/>
      <c r="H26" s="11">
        <f t="shared" si="6"/>
        <v>1</v>
      </c>
      <c r="I26" s="11">
        <v>5</v>
      </c>
      <c r="J26" s="11">
        <f t="shared" si="6"/>
        <v>0</v>
      </c>
      <c r="K26" s="11"/>
      <c r="L26" s="11"/>
      <c r="M26" s="11"/>
      <c r="N26" s="11"/>
      <c r="O26" s="11"/>
      <c r="P26" s="11">
        <f t="shared" si="1"/>
        <v>0</v>
      </c>
      <c r="Q26" s="11"/>
      <c r="R26" s="11">
        <f t="shared" si="2"/>
        <v>0</v>
      </c>
      <c r="S26" s="11"/>
      <c r="T26" s="11">
        <f t="shared" si="3"/>
        <v>0</v>
      </c>
      <c r="U26" s="11"/>
      <c r="V26" s="11"/>
      <c r="W26" s="11"/>
      <c r="X26" s="11">
        <f t="shared" si="4"/>
        <v>1</v>
      </c>
      <c r="Y26" s="11">
        <v>10</v>
      </c>
      <c r="Z26" s="11"/>
      <c r="AA26" s="11"/>
      <c r="AB26" s="52">
        <f t="shared" si="7"/>
        <v>0.57692307692307665</v>
      </c>
    </row>
    <row r="27" spans="1:28" s="35" customFormat="1">
      <c r="A27" s="9">
        <v>22</v>
      </c>
      <c r="B27" s="10" t="s">
        <v>41</v>
      </c>
      <c r="C27" s="40">
        <v>319</v>
      </c>
      <c r="D27" s="11">
        <f t="shared" si="5"/>
        <v>48</v>
      </c>
      <c r="E27" s="33">
        <f t="shared" si="0"/>
        <v>15.047021943573668</v>
      </c>
      <c r="F27" s="11"/>
      <c r="G27" s="34"/>
      <c r="H27" s="11">
        <v>1</v>
      </c>
      <c r="I27" s="11">
        <v>5</v>
      </c>
      <c r="J27" s="11">
        <f t="shared" si="6"/>
        <v>1</v>
      </c>
      <c r="K27" s="11">
        <v>5</v>
      </c>
      <c r="L27" s="11"/>
      <c r="M27" s="11"/>
      <c r="N27" s="11"/>
      <c r="O27" s="11"/>
      <c r="P27" s="11">
        <v>0</v>
      </c>
      <c r="Q27" s="11">
        <v>0</v>
      </c>
      <c r="R27" s="11">
        <f t="shared" si="2"/>
        <v>0</v>
      </c>
      <c r="S27" s="11"/>
      <c r="T27" s="11">
        <f t="shared" si="3"/>
        <v>0</v>
      </c>
      <c r="U27" s="11"/>
      <c r="V27" s="11"/>
      <c r="W27" s="11"/>
      <c r="X27" s="11">
        <f t="shared" si="4"/>
        <v>1</v>
      </c>
      <c r="Y27" s="11">
        <v>38</v>
      </c>
      <c r="Z27" s="11"/>
      <c r="AA27" s="11"/>
      <c r="AB27" s="52">
        <f t="shared" si="7"/>
        <v>-4.7021943573668068E-2</v>
      </c>
    </row>
    <row r="28" spans="1:28" s="35" customFormat="1">
      <c r="A28" s="9">
        <v>23</v>
      </c>
      <c r="B28" s="10" t="s">
        <v>42</v>
      </c>
      <c r="C28" s="40">
        <v>174</v>
      </c>
      <c r="D28" s="11">
        <f t="shared" si="5"/>
        <v>26</v>
      </c>
      <c r="E28" s="33">
        <f t="shared" si="0"/>
        <v>14.942528735632184</v>
      </c>
      <c r="F28" s="11"/>
      <c r="G28" s="34"/>
      <c r="H28" s="11">
        <f t="shared" si="6"/>
        <v>1</v>
      </c>
      <c r="I28" s="11">
        <v>5</v>
      </c>
      <c r="J28" s="11">
        <f t="shared" si="6"/>
        <v>0</v>
      </c>
      <c r="K28" s="11"/>
      <c r="L28" s="11"/>
      <c r="M28" s="11"/>
      <c r="N28" s="11"/>
      <c r="O28" s="11"/>
      <c r="P28" s="11">
        <f t="shared" si="1"/>
        <v>0</v>
      </c>
      <c r="Q28" s="11"/>
      <c r="R28" s="11">
        <f t="shared" si="2"/>
        <v>0</v>
      </c>
      <c r="S28" s="11"/>
      <c r="T28" s="11">
        <f t="shared" si="3"/>
        <v>0</v>
      </c>
      <c r="U28" s="11"/>
      <c r="V28" s="11"/>
      <c r="W28" s="11"/>
      <c r="X28" s="11">
        <f t="shared" si="4"/>
        <v>1</v>
      </c>
      <c r="Y28" s="11">
        <v>21</v>
      </c>
      <c r="Z28" s="11"/>
      <c r="AA28" s="11"/>
      <c r="AB28" s="52">
        <f t="shared" si="7"/>
        <v>5.7471264367816133E-2</v>
      </c>
    </row>
    <row r="29" spans="1:28" s="35" customFormat="1">
      <c r="A29" s="9">
        <v>24</v>
      </c>
      <c r="B29" s="10" t="s">
        <v>43</v>
      </c>
      <c r="C29" s="40">
        <v>192</v>
      </c>
      <c r="D29" s="11">
        <f t="shared" si="5"/>
        <v>28</v>
      </c>
      <c r="E29" s="33">
        <f t="shared" si="0"/>
        <v>14.583333333333334</v>
      </c>
      <c r="F29" s="11"/>
      <c r="G29" s="34"/>
      <c r="H29" s="11">
        <f t="shared" si="6"/>
        <v>1</v>
      </c>
      <c r="I29" s="11">
        <v>5</v>
      </c>
      <c r="J29" s="11">
        <f t="shared" si="6"/>
        <v>1</v>
      </c>
      <c r="K29" s="11">
        <v>10</v>
      </c>
      <c r="L29" s="11"/>
      <c r="M29" s="11"/>
      <c r="N29" s="11"/>
      <c r="O29" s="11"/>
      <c r="P29" s="11">
        <v>0</v>
      </c>
      <c r="Q29" s="11">
        <v>0</v>
      </c>
      <c r="R29" s="11">
        <f t="shared" si="2"/>
        <v>0</v>
      </c>
      <c r="S29" s="11"/>
      <c r="T29" s="11">
        <f t="shared" si="3"/>
        <v>0</v>
      </c>
      <c r="U29" s="11"/>
      <c r="V29" s="11"/>
      <c r="W29" s="11"/>
      <c r="X29" s="11">
        <f t="shared" si="4"/>
        <v>1</v>
      </c>
      <c r="Y29" s="11">
        <v>13</v>
      </c>
      <c r="Z29" s="11"/>
      <c r="AA29" s="11"/>
      <c r="AB29" s="52">
        <f t="shared" si="7"/>
        <v>0.41666666666666607</v>
      </c>
    </row>
    <row r="30" spans="1:28" s="35" customFormat="1">
      <c r="A30" s="9">
        <v>25</v>
      </c>
      <c r="B30" s="10" t="s">
        <v>44</v>
      </c>
      <c r="C30" s="40">
        <v>233</v>
      </c>
      <c r="D30" s="11">
        <f t="shared" si="5"/>
        <v>35</v>
      </c>
      <c r="E30" s="33">
        <f t="shared" si="0"/>
        <v>15.021459227467812</v>
      </c>
      <c r="F30" s="11"/>
      <c r="G30" s="34"/>
      <c r="H30" s="11">
        <f t="shared" si="6"/>
        <v>1</v>
      </c>
      <c r="I30" s="11">
        <v>5</v>
      </c>
      <c r="J30" s="11">
        <f t="shared" si="6"/>
        <v>1</v>
      </c>
      <c r="K30" s="11">
        <v>10</v>
      </c>
      <c r="L30" s="11"/>
      <c r="M30" s="11"/>
      <c r="N30" s="11"/>
      <c r="O30" s="11"/>
      <c r="P30" s="11">
        <f t="shared" si="1"/>
        <v>0</v>
      </c>
      <c r="Q30" s="11"/>
      <c r="R30" s="11">
        <f t="shared" si="2"/>
        <v>0</v>
      </c>
      <c r="S30" s="11"/>
      <c r="T30" s="11">
        <f t="shared" si="3"/>
        <v>0</v>
      </c>
      <c r="U30" s="11"/>
      <c r="V30" s="11"/>
      <c r="W30" s="11"/>
      <c r="X30" s="11">
        <f t="shared" si="4"/>
        <v>1</v>
      </c>
      <c r="Y30" s="11">
        <v>20</v>
      </c>
      <c r="Z30" s="11"/>
      <c r="AA30" s="11"/>
      <c r="AB30" s="52">
        <f t="shared" si="7"/>
        <v>-2.1459227467811814E-2</v>
      </c>
    </row>
    <row r="31" spans="1:28" s="35" customFormat="1">
      <c r="A31" s="9">
        <v>26</v>
      </c>
      <c r="B31" s="10" t="s">
        <v>45</v>
      </c>
      <c r="C31" s="40">
        <v>531</v>
      </c>
      <c r="D31" s="11">
        <f t="shared" si="5"/>
        <v>79</v>
      </c>
      <c r="E31" s="33">
        <f t="shared" si="0"/>
        <v>14.87758945386064</v>
      </c>
      <c r="F31" s="11"/>
      <c r="G31" s="34"/>
      <c r="H31" s="11">
        <f t="shared" si="6"/>
        <v>1</v>
      </c>
      <c r="I31" s="11">
        <v>10</v>
      </c>
      <c r="J31" s="11">
        <f t="shared" si="6"/>
        <v>1</v>
      </c>
      <c r="K31" s="11">
        <v>15</v>
      </c>
      <c r="L31" s="11"/>
      <c r="M31" s="11"/>
      <c r="N31" s="11"/>
      <c r="O31" s="11"/>
      <c r="P31" s="11">
        <v>0</v>
      </c>
      <c r="Q31" s="11">
        <v>0</v>
      </c>
      <c r="R31" s="11">
        <f t="shared" si="2"/>
        <v>0</v>
      </c>
      <c r="S31" s="11"/>
      <c r="T31" s="11">
        <f t="shared" si="3"/>
        <v>0</v>
      </c>
      <c r="U31" s="11"/>
      <c r="V31" s="11"/>
      <c r="W31" s="11"/>
      <c r="X31" s="11">
        <f t="shared" si="4"/>
        <v>1</v>
      </c>
      <c r="Y31" s="11">
        <v>54</v>
      </c>
      <c r="Z31" s="11"/>
      <c r="AA31" s="11"/>
      <c r="AB31" s="52">
        <f t="shared" si="7"/>
        <v>0.12241054613935987</v>
      </c>
    </row>
    <row r="32" spans="1:28" s="35" customFormat="1">
      <c r="A32" s="9">
        <v>27</v>
      </c>
      <c r="B32" s="10" t="s">
        <v>46</v>
      </c>
      <c r="C32" s="40">
        <v>497</v>
      </c>
      <c r="D32" s="11">
        <f t="shared" si="5"/>
        <v>74</v>
      </c>
      <c r="E32" s="33">
        <f t="shared" si="0"/>
        <v>14.88933601609658</v>
      </c>
      <c r="F32" s="11"/>
      <c r="G32" s="34"/>
      <c r="H32" s="11">
        <f t="shared" si="6"/>
        <v>1</v>
      </c>
      <c r="I32" s="11">
        <v>5</v>
      </c>
      <c r="J32" s="11">
        <f t="shared" si="6"/>
        <v>1</v>
      </c>
      <c r="K32" s="11">
        <v>15</v>
      </c>
      <c r="L32" s="11"/>
      <c r="M32" s="11"/>
      <c r="N32" s="11"/>
      <c r="O32" s="11"/>
      <c r="P32" s="11">
        <f t="shared" si="1"/>
        <v>0</v>
      </c>
      <c r="Q32" s="11"/>
      <c r="R32" s="11">
        <f t="shared" si="2"/>
        <v>0</v>
      </c>
      <c r="S32" s="11"/>
      <c r="T32" s="11">
        <f t="shared" si="3"/>
        <v>0</v>
      </c>
      <c r="U32" s="11"/>
      <c r="V32" s="11"/>
      <c r="W32" s="11"/>
      <c r="X32" s="11">
        <f t="shared" si="4"/>
        <v>1</v>
      </c>
      <c r="Y32" s="11">
        <v>54</v>
      </c>
      <c r="Z32" s="11"/>
      <c r="AA32" s="11"/>
      <c r="AB32" s="52">
        <f t="shared" si="7"/>
        <v>0.1106639839034198</v>
      </c>
    </row>
    <row r="33" spans="1:28" s="35" customFormat="1">
      <c r="A33" s="9">
        <v>28</v>
      </c>
      <c r="B33" s="10" t="s">
        <v>47</v>
      </c>
      <c r="C33" s="40">
        <v>264</v>
      </c>
      <c r="D33" s="11">
        <f t="shared" si="5"/>
        <v>39</v>
      </c>
      <c r="E33" s="33">
        <f t="shared" si="0"/>
        <v>14.772727272727273</v>
      </c>
      <c r="F33" s="11"/>
      <c r="G33" s="34"/>
      <c r="H33" s="11">
        <f t="shared" si="6"/>
        <v>1</v>
      </c>
      <c r="I33" s="11">
        <v>5</v>
      </c>
      <c r="J33" s="11">
        <f t="shared" si="6"/>
        <v>1</v>
      </c>
      <c r="K33" s="11">
        <v>15</v>
      </c>
      <c r="L33" s="11"/>
      <c r="M33" s="11"/>
      <c r="N33" s="11"/>
      <c r="O33" s="11"/>
      <c r="P33" s="11">
        <f t="shared" si="1"/>
        <v>0</v>
      </c>
      <c r="Q33" s="11"/>
      <c r="R33" s="11">
        <f t="shared" si="2"/>
        <v>0</v>
      </c>
      <c r="S33" s="11"/>
      <c r="T33" s="11">
        <f t="shared" si="3"/>
        <v>0</v>
      </c>
      <c r="U33" s="11"/>
      <c r="V33" s="11"/>
      <c r="W33" s="11"/>
      <c r="X33" s="11">
        <f t="shared" si="4"/>
        <v>1</v>
      </c>
      <c r="Y33" s="11">
        <v>19</v>
      </c>
      <c r="Z33" s="11"/>
      <c r="AA33" s="11"/>
      <c r="AB33" s="52">
        <f t="shared" si="7"/>
        <v>0.22727272727272663</v>
      </c>
    </row>
    <row r="34" spans="1:28" s="35" customFormat="1">
      <c r="A34" s="9">
        <v>29</v>
      </c>
      <c r="B34" s="10" t="s">
        <v>48</v>
      </c>
      <c r="C34" s="40">
        <v>321</v>
      </c>
      <c r="D34" s="11">
        <f t="shared" si="5"/>
        <v>48</v>
      </c>
      <c r="E34" s="33">
        <f t="shared" si="0"/>
        <v>14.953271028037383</v>
      </c>
      <c r="F34" s="11"/>
      <c r="G34" s="34"/>
      <c r="H34" s="11">
        <f t="shared" si="6"/>
        <v>0</v>
      </c>
      <c r="I34" s="11">
        <v>0</v>
      </c>
      <c r="J34" s="11">
        <f t="shared" si="6"/>
        <v>0</v>
      </c>
      <c r="K34" s="11">
        <v>0</v>
      </c>
      <c r="L34" s="11"/>
      <c r="M34" s="11"/>
      <c r="N34" s="11"/>
      <c r="O34" s="11"/>
      <c r="P34" s="11">
        <f t="shared" si="1"/>
        <v>0</v>
      </c>
      <c r="Q34" s="11"/>
      <c r="R34" s="11">
        <f t="shared" si="2"/>
        <v>0</v>
      </c>
      <c r="S34" s="11"/>
      <c r="T34" s="11">
        <f t="shared" si="3"/>
        <v>0</v>
      </c>
      <c r="U34" s="11"/>
      <c r="V34" s="11"/>
      <c r="W34" s="11"/>
      <c r="X34" s="11">
        <f t="shared" si="4"/>
        <v>1</v>
      </c>
      <c r="Y34" s="11">
        <v>48</v>
      </c>
      <c r="Z34" s="11"/>
      <c r="AA34" s="11"/>
      <c r="AB34" s="52">
        <f t="shared" si="7"/>
        <v>4.6728971962616939E-2</v>
      </c>
    </row>
    <row r="35" spans="1:28" s="35" customFormat="1">
      <c r="A35" s="9">
        <v>30</v>
      </c>
      <c r="B35" s="10" t="s">
        <v>49</v>
      </c>
      <c r="C35" s="40">
        <v>172</v>
      </c>
      <c r="D35" s="11">
        <f t="shared" si="5"/>
        <v>25</v>
      </c>
      <c r="E35" s="33">
        <f t="shared" si="0"/>
        <v>14.534883720930232</v>
      </c>
      <c r="F35" s="11"/>
      <c r="G35" s="34"/>
      <c r="H35" s="11">
        <f>IF(I35&gt;0,1,0)</f>
        <v>0</v>
      </c>
      <c r="I35" s="11">
        <v>0</v>
      </c>
      <c r="J35" s="11">
        <f>IF(K35&gt;0,1,0)</f>
        <v>0</v>
      </c>
      <c r="K35" s="11">
        <v>0</v>
      </c>
      <c r="L35" s="11"/>
      <c r="M35" s="11"/>
      <c r="N35" s="11"/>
      <c r="O35" s="11"/>
      <c r="P35" s="11">
        <f>IF(Q35&gt;0,1,0)</f>
        <v>0</v>
      </c>
      <c r="Q35" s="11"/>
      <c r="R35" s="11">
        <f>IF(S35&gt;0,1,0)</f>
        <v>0</v>
      </c>
      <c r="S35" s="11"/>
      <c r="T35" s="11">
        <f>IF(U35&gt;0,1,0)</f>
        <v>0</v>
      </c>
      <c r="U35" s="11"/>
      <c r="V35" s="11"/>
      <c r="W35" s="11"/>
      <c r="X35" s="11">
        <f t="shared" si="4"/>
        <v>1</v>
      </c>
      <c r="Y35" s="11">
        <v>25</v>
      </c>
      <c r="Z35" s="11"/>
      <c r="AA35" s="11"/>
      <c r="AB35" s="52">
        <f t="shared" si="7"/>
        <v>0.46511627906976827</v>
      </c>
    </row>
    <row r="36" spans="1:28" s="35" customFormat="1">
      <c r="A36" s="9">
        <v>31</v>
      </c>
      <c r="B36" s="10" t="s">
        <v>50</v>
      </c>
      <c r="C36" s="40">
        <v>56</v>
      </c>
      <c r="D36" s="11">
        <f t="shared" si="5"/>
        <v>8</v>
      </c>
      <c r="E36" s="33">
        <f t="shared" si="0"/>
        <v>14.285714285714286</v>
      </c>
      <c r="F36" s="11"/>
      <c r="G36" s="34"/>
      <c r="H36" s="11">
        <f t="shared" si="6"/>
        <v>0</v>
      </c>
      <c r="I36" s="11"/>
      <c r="J36" s="11">
        <f t="shared" si="6"/>
        <v>0</v>
      </c>
      <c r="K36" s="11"/>
      <c r="L36" s="11"/>
      <c r="M36" s="11"/>
      <c r="N36" s="11"/>
      <c r="O36" s="11"/>
      <c r="P36" s="11">
        <f t="shared" si="1"/>
        <v>0</v>
      </c>
      <c r="Q36" s="11"/>
      <c r="R36" s="11">
        <f t="shared" si="2"/>
        <v>0</v>
      </c>
      <c r="S36" s="11"/>
      <c r="T36" s="11">
        <f t="shared" si="3"/>
        <v>0</v>
      </c>
      <c r="U36" s="11"/>
      <c r="V36" s="11"/>
      <c r="W36" s="11"/>
      <c r="X36" s="11">
        <f t="shared" si="4"/>
        <v>1</v>
      </c>
      <c r="Y36" s="11">
        <v>8</v>
      </c>
      <c r="Z36" s="11"/>
      <c r="AA36" s="11"/>
      <c r="AB36" s="52">
        <f t="shared" si="7"/>
        <v>0.71428571428571352</v>
      </c>
    </row>
    <row r="37" spans="1:28" s="35" customFormat="1">
      <c r="A37" s="9">
        <v>32</v>
      </c>
      <c r="B37" s="10" t="s">
        <v>51</v>
      </c>
      <c r="C37" s="40">
        <v>53</v>
      </c>
      <c r="D37" s="11">
        <f t="shared" si="5"/>
        <v>7</v>
      </c>
      <c r="E37" s="33">
        <f t="shared" si="0"/>
        <v>13.20754716981132</v>
      </c>
      <c r="F37" s="11"/>
      <c r="G37" s="34"/>
      <c r="H37" s="11">
        <f t="shared" si="6"/>
        <v>0</v>
      </c>
      <c r="I37" s="11"/>
      <c r="J37" s="11">
        <f t="shared" si="6"/>
        <v>0</v>
      </c>
      <c r="K37" s="11"/>
      <c r="L37" s="11"/>
      <c r="M37" s="11"/>
      <c r="N37" s="11"/>
      <c r="O37" s="11"/>
      <c r="P37" s="11">
        <f t="shared" si="1"/>
        <v>0</v>
      </c>
      <c r="Q37" s="11"/>
      <c r="R37" s="11">
        <f t="shared" si="2"/>
        <v>0</v>
      </c>
      <c r="S37" s="11"/>
      <c r="T37" s="11">
        <f t="shared" si="3"/>
        <v>0</v>
      </c>
      <c r="U37" s="11"/>
      <c r="V37" s="11"/>
      <c r="W37" s="11"/>
      <c r="X37" s="11">
        <f t="shared" si="4"/>
        <v>1</v>
      </c>
      <c r="Y37" s="11">
        <v>7</v>
      </c>
      <c r="Z37" s="11"/>
      <c r="AA37" s="11"/>
      <c r="AB37" s="52">
        <f t="shared" si="7"/>
        <v>1.7924528301886795</v>
      </c>
    </row>
    <row r="38" spans="1:28" s="35" customFormat="1">
      <c r="A38" s="9">
        <v>33</v>
      </c>
      <c r="B38" s="10" t="s">
        <v>52</v>
      </c>
      <c r="C38" s="40">
        <v>52</v>
      </c>
      <c r="D38" s="11">
        <f t="shared" si="5"/>
        <v>8</v>
      </c>
      <c r="E38" s="33">
        <f t="shared" si="0"/>
        <v>15.384615384615385</v>
      </c>
      <c r="F38" s="11"/>
      <c r="G38" s="34"/>
      <c r="H38" s="11">
        <f t="shared" si="6"/>
        <v>0</v>
      </c>
      <c r="I38" s="11"/>
      <c r="J38" s="11">
        <f t="shared" si="6"/>
        <v>0</v>
      </c>
      <c r="K38" s="11"/>
      <c r="L38" s="11"/>
      <c r="M38" s="11"/>
      <c r="N38" s="11"/>
      <c r="O38" s="11"/>
      <c r="P38" s="11">
        <f t="shared" si="1"/>
        <v>0</v>
      </c>
      <c r="Q38" s="11"/>
      <c r="R38" s="11">
        <f t="shared" si="2"/>
        <v>0</v>
      </c>
      <c r="S38" s="11"/>
      <c r="T38" s="11">
        <f t="shared" si="3"/>
        <v>0</v>
      </c>
      <c r="U38" s="11"/>
      <c r="V38" s="11"/>
      <c r="W38" s="11"/>
      <c r="X38" s="11">
        <f t="shared" si="4"/>
        <v>1</v>
      </c>
      <c r="Y38" s="11">
        <v>8</v>
      </c>
      <c r="Z38" s="11"/>
      <c r="AA38" s="11"/>
      <c r="AB38" s="52">
        <f t="shared" si="7"/>
        <v>-0.38461538461538503</v>
      </c>
    </row>
    <row r="39" spans="1:28" s="35" customFormat="1">
      <c r="A39" s="9">
        <v>34</v>
      </c>
      <c r="B39" s="10" t="s">
        <v>53</v>
      </c>
      <c r="C39" s="40">
        <v>21</v>
      </c>
      <c r="D39" s="11">
        <f t="shared" si="5"/>
        <v>4</v>
      </c>
      <c r="E39" s="33">
        <f t="shared" si="0"/>
        <v>19.047619047619047</v>
      </c>
      <c r="F39" s="11"/>
      <c r="G39" s="34"/>
      <c r="H39" s="11">
        <f t="shared" si="6"/>
        <v>0</v>
      </c>
      <c r="I39" s="11"/>
      <c r="J39" s="11">
        <f t="shared" si="6"/>
        <v>0</v>
      </c>
      <c r="K39" s="11"/>
      <c r="L39" s="11"/>
      <c r="M39" s="11"/>
      <c r="N39" s="11"/>
      <c r="O39" s="11"/>
      <c r="P39" s="11">
        <f t="shared" si="1"/>
        <v>0</v>
      </c>
      <c r="Q39" s="11"/>
      <c r="R39" s="11">
        <f t="shared" si="2"/>
        <v>0</v>
      </c>
      <c r="S39" s="11"/>
      <c r="T39" s="11">
        <f t="shared" si="3"/>
        <v>0</v>
      </c>
      <c r="U39" s="11"/>
      <c r="V39" s="11"/>
      <c r="W39" s="11"/>
      <c r="X39" s="11">
        <f t="shared" si="4"/>
        <v>1</v>
      </c>
      <c r="Y39" s="11">
        <v>4</v>
      </c>
      <c r="Z39" s="11"/>
      <c r="AA39" s="11"/>
      <c r="AB39" s="52">
        <f t="shared" si="7"/>
        <v>-4.0476190476190474</v>
      </c>
    </row>
    <row r="40" spans="1:28" s="35" customFormat="1">
      <c r="A40" s="9">
        <v>35</v>
      </c>
      <c r="B40" s="10" t="s">
        <v>54</v>
      </c>
      <c r="C40" s="40">
        <v>39</v>
      </c>
      <c r="D40" s="11">
        <f t="shared" si="5"/>
        <v>6</v>
      </c>
      <c r="E40" s="33">
        <f t="shared" si="0"/>
        <v>15.384615384615385</v>
      </c>
      <c r="F40" s="11"/>
      <c r="G40" s="34"/>
      <c r="H40" s="11">
        <f t="shared" si="6"/>
        <v>0</v>
      </c>
      <c r="I40" s="11"/>
      <c r="J40" s="11">
        <f t="shared" si="6"/>
        <v>0</v>
      </c>
      <c r="K40" s="11"/>
      <c r="L40" s="11"/>
      <c r="M40" s="11"/>
      <c r="N40" s="11"/>
      <c r="O40" s="11"/>
      <c r="P40" s="11">
        <f t="shared" si="1"/>
        <v>0</v>
      </c>
      <c r="Q40" s="11"/>
      <c r="R40" s="11">
        <f t="shared" si="2"/>
        <v>0</v>
      </c>
      <c r="S40" s="11"/>
      <c r="T40" s="11">
        <f t="shared" si="3"/>
        <v>0</v>
      </c>
      <c r="U40" s="11"/>
      <c r="V40" s="11"/>
      <c r="W40" s="11"/>
      <c r="X40" s="11">
        <f t="shared" si="4"/>
        <v>1</v>
      </c>
      <c r="Y40" s="11">
        <v>6</v>
      </c>
      <c r="Z40" s="11"/>
      <c r="AA40" s="11"/>
      <c r="AB40" s="52">
        <f t="shared" si="7"/>
        <v>-0.38461538461538503</v>
      </c>
    </row>
    <row r="41" spans="1:28" s="35" customFormat="1">
      <c r="A41" s="9">
        <v>36</v>
      </c>
      <c r="B41" s="10" t="s">
        <v>55</v>
      </c>
      <c r="C41" s="40">
        <v>23</v>
      </c>
      <c r="D41" s="11">
        <f t="shared" si="5"/>
        <v>3</v>
      </c>
      <c r="E41" s="33">
        <f t="shared" si="0"/>
        <v>13.043478260869565</v>
      </c>
      <c r="F41" s="11"/>
      <c r="G41" s="34"/>
      <c r="H41" s="11">
        <f t="shared" si="6"/>
        <v>0</v>
      </c>
      <c r="I41" s="11"/>
      <c r="J41" s="11">
        <f t="shared" si="6"/>
        <v>0</v>
      </c>
      <c r="K41" s="11"/>
      <c r="L41" s="11"/>
      <c r="M41" s="11"/>
      <c r="N41" s="11"/>
      <c r="O41" s="11"/>
      <c r="P41" s="11">
        <f t="shared" si="1"/>
        <v>0</v>
      </c>
      <c r="Q41" s="11"/>
      <c r="R41" s="11">
        <f t="shared" si="2"/>
        <v>0</v>
      </c>
      <c r="S41" s="11"/>
      <c r="T41" s="11">
        <f t="shared" si="3"/>
        <v>0</v>
      </c>
      <c r="U41" s="11"/>
      <c r="V41" s="11"/>
      <c r="W41" s="11"/>
      <c r="X41" s="11">
        <f t="shared" si="4"/>
        <v>1</v>
      </c>
      <c r="Y41" s="11">
        <v>3</v>
      </c>
      <c r="Z41" s="11"/>
      <c r="AA41" s="11"/>
      <c r="AB41" s="52">
        <f t="shared" si="7"/>
        <v>1.9565217391304355</v>
      </c>
    </row>
    <row r="42" spans="1:28" s="35" customFormat="1">
      <c r="A42" s="9">
        <v>37</v>
      </c>
      <c r="B42" s="10" t="s">
        <v>56</v>
      </c>
      <c r="C42" s="40">
        <v>19</v>
      </c>
      <c r="D42" s="11">
        <f t="shared" si="5"/>
        <v>3</v>
      </c>
      <c r="E42" s="33">
        <f t="shared" si="0"/>
        <v>15.789473684210526</v>
      </c>
      <c r="F42" s="11"/>
      <c r="G42" s="34"/>
      <c r="H42" s="11">
        <v>0</v>
      </c>
      <c r="I42" s="11">
        <v>0</v>
      </c>
      <c r="J42" s="11">
        <f t="shared" si="6"/>
        <v>0</v>
      </c>
      <c r="K42" s="11"/>
      <c r="L42" s="11"/>
      <c r="M42" s="11"/>
      <c r="N42" s="11"/>
      <c r="O42" s="11"/>
      <c r="P42" s="11">
        <f t="shared" si="1"/>
        <v>0</v>
      </c>
      <c r="Q42" s="11"/>
      <c r="R42" s="11">
        <f t="shared" si="2"/>
        <v>0</v>
      </c>
      <c r="S42" s="11"/>
      <c r="T42" s="11">
        <f t="shared" si="3"/>
        <v>0</v>
      </c>
      <c r="U42" s="11"/>
      <c r="V42" s="11"/>
      <c r="W42" s="11"/>
      <c r="X42" s="11">
        <f t="shared" si="4"/>
        <v>1</v>
      </c>
      <c r="Y42" s="11">
        <v>3</v>
      </c>
      <c r="Z42" s="11"/>
      <c r="AA42" s="11"/>
      <c r="AB42" s="52">
        <f t="shared" si="7"/>
        <v>-0.78947368421052566</v>
      </c>
    </row>
    <row r="43" spans="1:28" s="35" customFormat="1">
      <c r="A43" s="9">
        <v>38</v>
      </c>
      <c r="B43" s="10" t="s">
        <v>57</v>
      </c>
      <c r="C43" s="40">
        <v>28</v>
      </c>
      <c r="D43" s="11">
        <f t="shared" si="5"/>
        <v>4</v>
      </c>
      <c r="E43" s="33">
        <f t="shared" si="0"/>
        <v>14.285714285714286</v>
      </c>
      <c r="F43" s="11"/>
      <c r="G43" s="34"/>
      <c r="H43" s="11">
        <f t="shared" si="6"/>
        <v>0</v>
      </c>
      <c r="I43" s="11"/>
      <c r="J43" s="11">
        <f t="shared" si="6"/>
        <v>0</v>
      </c>
      <c r="K43" s="11"/>
      <c r="L43" s="11"/>
      <c r="M43" s="11"/>
      <c r="N43" s="11"/>
      <c r="O43" s="11"/>
      <c r="P43" s="11">
        <f t="shared" si="1"/>
        <v>0</v>
      </c>
      <c r="Q43" s="11"/>
      <c r="R43" s="11">
        <f t="shared" si="2"/>
        <v>0</v>
      </c>
      <c r="S43" s="11"/>
      <c r="T43" s="11">
        <f t="shared" si="3"/>
        <v>0</v>
      </c>
      <c r="U43" s="11"/>
      <c r="V43" s="11"/>
      <c r="W43" s="11"/>
      <c r="X43" s="11">
        <f t="shared" si="4"/>
        <v>1</v>
      </c>
      <c r="Y43" s="11">
        <v>4</v>
      </c>
      <c r="Z43" s="11"/>
      <c r="AA43" s="11"/>
      <c r="AB43" s="52">
        <f t="shared" si="7"/>
        <v>0.71428571428571352</v>
      </c>
    </row>
    <row r="44" spans="1:28" s="21" customFormat="1" ht="16.5" thickBot="1">
      <c r="A44" s="18"/>
      <c r="B44" s="37" t="s">
        <v>59</v>
      </c>
      <c r="C44" s="49">
        <f>SUM(C6:C43)</f>
        <v>13444</v>
      </c>
      <c r="D44" s="11">
        <f t="shared" si="5"/>
        <v>2012</v>
      </c>
      <c r="E44" s="38">
        <f t="shared" si="0"/>
        <v>14.965783992859269</v>
      </c>
      <c r="F44" s="18"/>
      <c r="G44" s="18">
        <f t="shared" ref="G44:AA44" si="8">SUM(G6:G43)</f>
        <v>0</v>
      </c>
      <c r="H44" s="18">
        <f t="shared" si="8"/>
        <v>28</v>
      </c>
      <c r="I44" s="18">
        <f t="shared" si="8"/>
        <v>230</v>
      </c>
      <c r="J44" s="18">
        <f t="shared" si="8"/>
        <v>16</v>
      </c>
      <c r="K44" s="18">
        <f t="shared" si="8"/>
        <v>250</v>
      </c>
      <c r="L44" s="18">
        <f t="shared" si="8"/>
        <v>0</v>
      </c>
      <c r="M44" s="18">
        <f t="shared" si="8"/>
        <v>0</v>
      </c>
      <c r="N44" s="18">
        <f t="shared" si="8"/>
        <v>0</v>
      </c>
      <c r="O44" s="18">
        <f t="shared" si="8"/>
        <v>0</v>
      </c>
      <c r="P44" s="18">
        <f t="shared" si="8"/>
        <v>0</v>
      </c>
      <c r="Q44" s="18">
        <f t="shared" si="8"/>
        <v>0</v>
      </c>
      <c r="R44" s="18">
        <f t="shared" si="8"/>
        <v>0</v>
      </c>
      <c r="S44" s="18">
        <f t="shared" si="8"/>
        <v>0</v>
      </c>
      <c r="T44" s="18">
        <f t="shared" si="8"/>
        <v>0</v>
      </c>
      <c r="U44" s="18">
        <f t="shared" si="8"/>
        <v>0</v>
      </c>
      <c r="V44" s="18">
        <f t="shared" si="8"/>
        <v>0</v>
      </c>
      <c r="W44" s="18">
        <f t="shared" si="8"/>
        <v>0</v>
      </c>
      <c r="X44" s="18">
        <f t="shared" si="8"/>
        <v>38</v>
      </c>
      <c r="Y44" s="18">
        <f t="shared" si="8"/>
        <v>1532</v>
      </c>
      <c r="Z44" s="18">
        <f t="shared" si="8"/>
        <v>0</v>
      </c>
      <c r="AA44" s="18">
        <f t="shared" si="8"/>
        <v>0</v>
      </c>
      <c r="AB44" s="52">
        <f t="shared" si="7"/>
        <v>3.4216007140731364E-2</v>
      </c>
    </row>
    <row r="45" spans="1:28">
      <c r="G45" s="26"/>
    </row>
    <row r="46" spans="1:28" ht="15.75" customHeight="1">
      <c r="B46" s="96" t="s">
        <v>75</v>
      </c>
      <c r="C46" s="96"/>
      <c r="D46" s="96"/>
      <c r="E46" s="96"/>
      <c r="F46" s="23"/>
      <c r="G46" s="23"/>
      <c r="H46" s="23"/>
      <c r="I46" s="23"/>
      <c r="J46" s="23"/>
      <c r="K46" s="24"/>
    </row>
    <row r="47" spans="1:28">
      <c r="B47" s="96"/>
      <c r="C47" s="96"/>
      <c r="D47" s="96"/>
      <c r="E47" s="96"/>
      <c r="G47" s="26"/>
      <c r="H47" s="26"/>
      <c r="I47" s="26"/>
      <c r="J47" s="26" t="s">
        <v>93</v>
      </c>
      <c r="K47" s="26"/>
    </row>
    <row r="48" spans="1:28">
      <c r="B48" s="96"/>
      <c r="C48" s="96"/>
      <c r="D48" s="96"/>
      <c r="E48" s="96"/>
      <c r="F48" s="26"/>
      <c r="G48" s="26"/>
      <c r="H48" s="26"/>
      <c r="I48" s="26"/>
      <c r="J48" s="26"/>
    </row>
    <row r="49" spans="7:7">
      <c r="G49" s="26"/>
    </row>
    <row r="50" spans="7:7">
      <c r="G50" s="26"/>
    </row>
    <row r="51" spans="7:7">
      <c r="G51" s="26"/>
    </row>
    <row r="52" spans="7:7">
      <c r="G52" s="26"/>
    </row>
    <row r="53" spans="7:7">
      <c r="G53" s="26"/>
    </row>
  </sheetData>
  <mergeCells count="18">
    <mergeCell ref="A4:A5"/>
    <mergeCell ref="B4:B5"/>
    <mergeCell ref="C4:C5"/>
    <mergeCell ref="D4:D5"/>
    <mergeCell ref="N4:O4"/>
    <mergeCell ref="F4:G4"/>
    <mergeCell ref="B46:E48"/>
    <mergeCell ref="B2:AC2"/>
    <mergeCell ref="H4:I4"/>
    <mergeCell ref="J4:K4"/>
    <mergeCell ref="L4:M4"/>
    <mergeCell ref="E4:E5"/>
    <mergeCell ref="V4:W4"/>
    <mergeCell ref="X4:Y4"/>
    <mergeCell ref="Z4:AA4"/>
    <mergeCell ref="P4:Q4"/>
    <mergeCell ref="R4:S4"/>
    <mergeCell ref="T4:U4"/>
  </mergeCells>
  <phoneticPr fontId="0" type="noConversion"/>
  <pageMargins left="0" right="0" top="0" bottom="0" header="0" footer="0.31496062992125984"/>
  <pageSetup paperSize="9" scale="4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AD51"/>
  <sheetViews>
    <sheetView workbookViewId="0">
      <selection activeCell="C2" sqref="C2:AD49"/>
    </sheetView>
  </sheetViews>
  <sheetFormatPr defaultRowHeight="15"/>
  <sheetData>
    <row r="2" spans="3:30" ht="15.75">
      <c r="C2" s="92" t="s">
        <v>0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3:30">
      <c r="C3" s="2"/>
      <c r="D3" s="3"/>
      <c r="E3" s="3"/>
      <c r="F3" s="3"/>
      <c r="G3" s="4"/>
      <c r="H3" s="3"/>
      <c r="I3" s="3"/>
      <c r="J3" s="3"/>
      <c r="K3" s="3"/>
      <c r="L3" s="5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 t="s">
        <v>1</v>
      </c>
      <c r="AC3" s="6"/>
      <c r="AD3" s="6"/>
    </row>
    <row r="4" spans="3:30">
      <c r="C4" s="2"/>
      <c r="D4" s="3"/>
      <c r="E4" s="3"/>
      <c r="F4" s="3"/>
      <c r="G4" s="4"/>
      <c r="H4" s="3"/>
      <c r="I4" s="3"/>
      <c r="J4" s="3"/>
      <c r="K4" s="3"/>
      <c r="L4" s="5"/>
      <c r="M4" s="5"/>
      <c r="N4" s="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5"/>
      <c r="AA4" s="85"/>
      <c r="AB4" s="85"/>
      <c r="AC4" s="6"/>
      <c r="AD4" s="6"/>
    </row>
    <row r="5" spans="3:30" ht="15.75">
      <c r="C5" s="86" t="s">
        <v>2</v>
      </c>
      <c r="D5" s="86" t="s">
        <v>3</v>
      </c>
      <c r="E5" s="86" t="s">
        <v>4</v>
      </c>
      <c r="F5" s="86" t="s">
        <v>5</v>
      </c>
      <c r="G5" s="86" t="s">
        <v>6</v>
      </c>
      <c r="H5" s="88" t="s">
        <v>7</v>
      </c>
      <c r="I5" s="89"/>
      <c r="J5" s="89"/>
      <c r="K5" s="89"/>
      <c r="L5" s="90"/>
      <c r="M5" s="91" t="s">
        <v>8</v>
      </c>
      <c r="N5" s="91"/>
      <c r="O5" s="91" t="s">
        <v>9</v>
      </c>
      <c r="P5" s="91"/>
      <c r="Q5" s="91" t="s">
        <v>10</v>
      </c>
      <c r="R5" s="91"/>
      <c r="S5" s="88" t="s">
        <v>11</v>
      </c>
      <c r="T5" s="90"/>
      <c r="U5" s="91" t="s">
        <v>12</v>
      </c>
      <c r="V5" s="91"/>
      <c r="W5" s="91" t="s">
        <v>13</v>
      </c>
      <c r="X5" s="91"/>
      <c r="Y5" s="91" t="s">
        <v>14</v>
      </c>
      <c r="Z5" s="91"/>
      <c r="AA5" s="91" t="s">
        <v>15</v>
      </c>
      <c r="AB5" s="91"/>
      <c r="AC5" s="7"/>
      <c r="AD5" s="7"/>
    </row>
    <row r="6" spans="3:30" ht="31.5">
      <c r="C6" s="87"/>
      <c r="D6" s="87"/>
      <c r="E6" s="87"/>
      <c r="F6" s="87"/>
      <c r="G6" s="87"/>
      <c r="H6" s="8" t="s">
        <v>16</v>
      </c>
      <c r="I6" s="8"/>
      <c r="J6" s="8"/>
      <c r="K6" s="8"/>
      <c r="L6" s="8" t="s">
        <v>17</v>
      </c>
      <c r="M6" s="8" t="s">
        <v>16</v>
      </c>
      <c r="N6" s="8" t="s">
        <v>17</v>
      </c>
      <c r="O6" s="8" t="s">
        <v>16</v>
      </c>
      <c r="P6" s="8" t="s">
        <v>17</v>
      </c>
      <c r="Q6" s="8" t="s">
        <v>16</v>
      </c>
      <c r="R6" s="8" t="s">
        <v>17</v>
      </c>
      <c r="S6" s="8" t="s">
        <v>16</v>
      </c>
      <c r="T6" s="8" t="s">
        <v>17</v>
      </c>
      <c r="U6" s="8" t="s">
        <v>16</v>
      </c>
      <c r="V6" s="8" t="s">
        <v>17</v>
      </c>
      <c r="W6" s="8" t="s">
        <v>16</v>
      </c>
      <c r="X6" s="8" t="s">
        <v>17</v>
      </c>
      <c r="Y6" s="8" t="s">
        <v>16</v>
      </c>
      <c r="Z6" s="8" t="s">
        <v>17</v>
      </c>
      <c r="AA6" s="8" t="s">
        <v>18</v>
      </c>
      <c r="AB6" s="8" t="s">
        <v>19</v>
      </c>
      <c r="AC6" s="7"/>
      <c r="AD6" s="7"/>
    </row>
    <row r="7" spans="3:30" ht="15.75">
      <c r="C7" s="9">
        <v>1</v>
      </c>
      <c r="D7" s="10" t="s">
        <v>20</v>
      </c>
      <c r="E7" s="11">
        <v>481</v>
      </c>
      <c r="F7" s="12">
        <f>L7+P7+T7+X7+Z7+AB7</f>
        <v>407</v>
      </c>
      <c r="G7" s="13">
        <f>F7*100/E7</f>
        <v>84.615384615384613</v>
      </c>
      <c r="H7" s="14">
        <v>1</v>
      </c>
      <c r="I7" s="14"/>
      <c r="J7" s="14"/>
      <c r="K7" s="14"/>
      <c r="L7" s="15">
        <v>15</v>
      </c>
      <c r="M7" s="14"/>
      <c r="N7" s="14"/>
      <c r="O7" s="14">
        <v>1</v>
      </c>
      <c r="P7" s="15">
        <v>132</v>
      </c>
      <c r="Q7" s="14"/>
      <c r="R7" s="14"/>
      <c r="S7" s="14">
        <v>1</v>
      </c>
      <c r="T7" s="16">
        <v>175</v>
      </c>
      <c r="U7" s="17"/>
      <c r="V7" s="14"/>
      <c r="W7" s="14">
        <v>1</v>
      </c>
      <c r="X7" s="15">
        <v>65</v>
      </c>
      <c r="Y7" s="14">
        <v>1</v>
      </c>
      <c r="Z7" s="15">
        <v>20</v>
      </c>
      <c r="AA7" s="14"/>
      <c r="AB7" s="14"/>
      <c r="AC7" s="1"/>
      <c r="AD7" s="1"/>
    </row>
    <row r="8" spans="3:30" ht="15.75">
      <c r="C8" s="9">
        <v>2</v>
      </c>
      <c r="D8" s="10" t="s">
        <v>21</v>
      </c>
      <c r="E8" s="11">
        <v>869</v>
      </c>
      <c r="F8" s="12">
        <f t="shared" ref="F8:F46" si="0">L8+P8+T8+X8+Z8+AB8</f>
        <v>737</v>
      </c>
      <c r="G8" s="13">
        <f t="shared" ref="G8:G46" si="1">F8*100/E8</f>
        <v>84.810126582278485</v>
      </c>
      <c r="H8" s="14">
        <v>1</v>
      </c>
      <c r="I8" s="14"/>
      <c r="J8" s="14"/>
      <c r="K8" s="14"/>
      <c r="L8" s="15">
        <v>14</v>
      </c>
      <c r="M8" s="14"/>
      <c r="N8" s="14"/>
      <c r="O8" s="14">
        <v>1</v>
      </c>
      <c r="P8" s="15">
        <v>95</v>
      </c>
      <c r="Q8" s="14"/>
      <c r="R8" s="14"/>
      <c r="S8" s="14">
        <v>1</v>
      </c>
      <c r="T8" s="16">
        <v>451</v>
      </c>
      <c r="U8" s="17"/>
      <c r="V8" s="14"/>
      <c r="W8" s="14">
        <v>1</v>
      </c>
      <c r="X8" s="15">
        <v>122</v>
      </c>
      <c r="Y8" s="14">
        <v>1</v>
      </c>
      <c r="Z8" s="15">
        <v>55</v>
      </c>
      <c r="AA8" s="14"/>
      <c r="AB8" s="14"/>
      <c r="AC8" s="1"/>
      <c r="AD8" s="1"/>
    </row>
    <row r="9" spans="3:30" ht="15.75">
      <c r="C9" s="9">
        <v>3</v>
      </c>
      <c r="D9" s="10" t="s">
        <v>22</v>
      </c>
      <c r="E9" s="11">
        <v>1120</v>
      </c>
      <c r="F9" s="12">
        <f t="shared" si="0"/>
        <v>944</v>
      </c>
      <c r="G9" s="13">
        <f t="shared" si="1"/>
        <v>84.285714285714292</v>
      </c>
      <c r="H9" s="14">
        <v>1</v>
      </c>
      <c r="I9" s="14"/>
      <c r="J9" s="14"/>
      <c r="K9" s="14"/>
      <c r="L9" s="15">
        <v>15</v>
      </c>
      <c r="M9" s="14"/>
      <c r="N9" s="14"/>
      <c r="O9" s="14">
        <v>1</v>
      </c>
      <c r="P9" s="15">
        <v>80</v>
      </c>
      <c r="Q9" s="14"/>
      <c r="R9" s="14"/>
      <c r="S9" s="14">
        <v>1</v>
      </c>
      <c r="T9" s="16">
        <v>629</v>
      </c>
      <c r="U9" s="17"/>
      <c r="V9" s="14"/>
      <c r="W9" s="14">
        <v>1</v>
      </c>
      <c r="X9" s="15">
        <v>170</v>
      </c>
      <c r="Y9" s="14">
        <v>1</v>
      </c>
      <c r="Z9" s="15">
        <v>50</v>
      </c>
      <c r="AA9" s="14"/>
      <c r="AB9" s="14"/>
      <c r="AC9" s="1"/>
      <c r="AD9" s="1"/>
    </row>
    <row r="10" spans="3:30" ht="15.75">
      <c r="C10" s="9">
        <v>4</v>
      </c>
      <c r="D10" s="10" t="s">
        <v>23</v>
      </c>
      <c r="E10" s="11">
        <v>266</v>
      </c>
      <c r="F10" s="12">
        <f t="shared" si="0"/>
        <v>230</v>
      </c>
      <c r="G10" s="13">
        <f t="shared" si="1"/>
        <v>86.46616541353383</v>
      </c>
      <c r="H10" s="14">
        <v>1</v>
      </c>
      <c r="I10" s="14"/>
      <c r="J10" s="14"/>
      <c r="K10" s="14"/>
      <c r="L10" s="15">
        <v>13</v>
      </c>
      <c r="M10" s="14"/>
      <c r="N10" s="14"/>
      <c r="O10" s="14">
        <v>1</v>
      </c>
      <c r="P10" s="15">
        <v>60</v>
      </c>
      <c r="Q10" s="14"/>
      <c r="R10" s="14"/>
      <c r="S10" s="14">
        <v>1</v>
      </c>
      <c r="T10" s="16">
        <v>62</v>
      </c>
      <c r="U10" s="17"/>
      <c r="V10" s="14"/>
      <c r="W10" s="14">
        <v>1</v>
      </c>
      <c r="X10" s="15">
        <v>95</v>
      </c>
      <c r="Y10" s="14"/>
      <c r="Z10" s="15"/>
      <c r="AA10" s="14"/>
      <c r="AB10" s="14"/>
      <c r="AC10" s="1"/>
      <c r="AD10" s="1"/>
    </row>
    <row r="11" spans="3:30" ht="15.75">
      <c r="C11" s="9">
        <v>5</v>
      </c>
      <c r="D11" s="10" t="s">
        <v>24</v>
      </c>
      <c r="E11" s="11">
        <v>978</v>
      </c>
      <c r="F11" s="12">
        <f t="shared" si="0"/>
        <v>831</v>
      </c>
      <c r="G11" s="13">
        <f t="shared" si="1"/>
        <v>84.969325153374228</v>
      </c>
      <c r="H11" s="14">
        <v>1</v>
      </c>
      <c r="I11" s="14"/>
      <c r="J11" s="14"/>
      <c r="K11" s="14"/>
      <c r="L11" s="15">
        <v>16</v>
      </c>
      <c r="M11" s="14"/>
      <c r="N11" s="14"/>
      <c r="O11" s="14">
        <v>1</v>
      </c>
      <c r="P11" s="15">
        <v>120</v>
      </c>
      <c r="Q11" s="14"/>
      <c r="R11" s="14"/>
      <c r="S11" s="14">
        <v>1</v>
      </c>
      <c r="T11" s="16">
        <v>475</v>
      </c>
      <c r="U11" s="17"/>
      <c r="V11" s="14"/>
      <c r="W11" s="14">
        <v>1</v>
      </c>
      <c r="X11" s="15">
        <v>190</v>
      </c>
      <c r="Y11" s="14">
        <v>1</v>
      </c>
      <c r="Z11" s="15">
        <v>30</v>
      </c>
      <c r="AA11" s="14"/>
      <c r="AB11" s="14"/>
      <c r="AC11" s="1"/>
      <c r="AD11" s="1"/>
    </row>
    <row r="12" spans="3:30" ht="15.75">
      <c r="C12" s="9">
        <v>6</v>
      </c>
      <c r="D12" s="10" t="s">
        <v>25</v>
      </c>
      <c r="E12" s="11">
        <v>668</v>
      </c>
      <c r="F12" s="12">
        <f t="shared" si="0"/>
        <v>561</v>
      </c>
      <c r="G12" s="13">
        <f t="shared" si="1"/>
        <v>83.982035928143716</v>
      </c>
      <c r="H12" s="14">
        <v>1</v>
      </c>
      <c r="I12" s="14"/>
      <c r="J12" s="14"/>
      <c r="K12" s="14"/>
      <c r="L12" s="15">
        <v>13</v>
      </c>
      <c r="M12" s="14"/>
      <c r="N12" s="14"/>
      <c r="O12" s="14">
        <v>1</v>
      </c>
      <c r="P12" s="15">
        <v>140</v>
      </c>
      <c r="Q12" s="14"/>
      <c r="R12" s="14"/>
      <c r="S12" s="14">
        <v>1</v>
      </c>
      <c r="T12" s="16">
        <v>259</v>
      </c>
      <c r="U12" s="17"/>
      <c r="V12" s="14"/>
      <c r="W12" s="14">
        <v>1</v>
      </c>
      <c r="X12" s="15">
        <v>114</v>
      </c>
      <c r="Y12" s="14">
        <v>1</v>
      </c>
      <c r="Z12" s="15">
        <v>35</v>
      </c>
      <c r="AA12" s="14"/>
      <c r="AB12" s="14"/>
      <c r="AC12" s="1"/>
      <c r="AD12" s="1"/>
    </row>
    <row r="13" spans="3:30" ht="15.75">
      <c r="C13" s="9">
        <v>7</v>
      </c>
      <c r="D13" s="10" t="s">
        <v>26</v>
      </c>
      <c r="E13" s="11">
        <v>89</v>
      </c>
      <c r="F13" s="12">
        <f t="shared" si="0"/>
        <v>72</v>
      </c>
      <c r="G13" s="13">
        <f t="shared" si="1"/>
        <v>80.898876404494388</v>
      </c>
      <c r="H13" s="14">
        <v>1</v>
      </c>
      <c r="I13" s="14"/>
      <c r="J13" s="14"/>
      <c r="K13" s="14"/>
      <c r="L13" s="15">
        <v>5</v>
      </c>
      <c r="M13" s="14"/>
      <c r="N13" s="14"/>
      <c r="O13" s="14">
        <v>1</v>
      </c>
      <c r="P13" s="15">
        <v>56</v>
      </c>
      <c r="Q13" s="14"/>
      <c r="R13" s="14"/>
      <c r="S13" s="14">
        <v>1</v>
      </c>
      <c r="T13" s="16">
        <v>11</v>
      </c>
      <c r="U13" s="17"/>
      <c r="V13" s="14"/>
      <c r="W13" s="14"/>
      <c r="X13" s="15"/>
      <c r="Y13" s="14"/>
      <c r="Z13" s="15"/>
      <c r="AA13" s="14"/>
      <c r="AB13" s="14"/>
      <c r="AC13" s="1"/>
      <c r="AD13" s="1"/>
    </row>
    <row r="14" spans="3:30" ht="15.75">
      <c r="C14" s="9">
        <v>8</v>
      </c>
      <c r="D14" s="10" t="s">
        <v>27</v>
      </c>
      <c r="E14" s="11">
        <v>280</v>
      </c>
      <c r="F14" s="12">
        <f t="shared" si="0"/>
        <v>236</v>
      </c>
      <c r="G14" s="13">
        <f t="shared" si="1"/>
        <v>84.285714285714292</v>
      </c>
      <c r="H14" s="14">
        <v>1</v>
      </c>
      <c r="I14" s="14"/>
      <c r="J14" s="14"/>
      <c r="K14" s="14"/>
      <c r="L14" s="15">
        <v>10</v>
      </c>
      <c r="M14" s="14"/>
      <c r="N14" s="14"/>
      <c r="O14" s="14">
        <v>1</v>
      </c>
      <c r="P14" s="15">
        <v>92</v>
      </c>
      <c r="Q14" s="14"/>
      <c r="R14" s="14"/>
      <c r="S14" s="14">
        <v>1</v>
      </c>
      <c r="T14" s="16">
        <v>109</v>
      </c>
      <c r="U14" s="17"/>
      <c r="V14" s="14"/>
      <c r="W14" s="14">
        <v>1</v>
      </c>
      <c r="X14" s="15">
        <v>25</v>
      </c>
      <c r="Y14" s="14"/>
      <c r="Z14" s="15"/>
      <c r="AA14" s="14"/>
      <c r="AB14" s="14"/>
      <c r="AC14" s="1"/>
      <c r="AD14" s="1"/>
    </row>
    <row r="15" spans="3:30" ht="15.75">
      <c r="C15" s="9">
        <v>9</v>
      </c>
      <c r="D15" s="10" t="s">
        <v>28</v>
      </c>
      <c r="E15" s="11">
        <v>522</v>
      </c>
      <c r="F15" s="12">
        <f t="shared" si="0"/>
        <v>440</v>
      </c>
      <c r="G15" s="13">
        <f t="shared" si="1"/>
        <v>84.291187739463595</v>
      </c>
      <c r="H15" s="14">
        <v>1</v>
      </c>
      <c r="I15" s="14"/>
      <c r="J15" s="14"/>
      <c r="K15" s="14"/>
      <c r="L15" s="15">
        <v>14</v>
      </c>
      <c r="M15" s="14"/>
      <c r="N15" s="14"/>
      <c r="O15" s="14">
        <v>1</v>
      </c>
      <c r="P15" s="15">
        <v>120</v>
      </c>
      <c r="Q15" s="14"/>
      <c r="R15" s="14"/>
      <c r="S15" s="14">
        <v>1</v>
      </c>
      <c r="T15" s="16">
        <v>186</v>
      </c>
      <c r="U15" s="17"/>
      <c r="V15" s="14"/>
      <c r="W15" s="14">
        <v>1</v>
      </c>
      <c r="X15" s="15">
        <v>80</v>
      </c>
      <c r="Y15" s="14">
        <v>1</v>
      </c>
      <c r="Z15" s="15">
        <v>40</v>
      </c>
      <c r="AA15" s="14"/>
      <c r="AB15" s="14"/>
      <c r="AC15" s="1"/>
      <c r="AD15" s="1"/>
    </row>
    <row r="16" spans="3:30" ht="15.75">
      <c r="C16" s="9">
        <v>10</v>
      </c>
      <c r="D16" s="10" t="s">
        <v>29</v>
      </c>
      <c r="E16" s="11">
        <v>172</v>
      </c>
      <c r="F16" s="12">
        <f t="shared" si="0"/>
        <v>148</v>
      </c>
      <c r="G16" s="13">
        <f t="shared" si="1"/>
        <v>86.04651162790698</v>
      </c>
      <c r="H16" s="14">
        <v>1</v>
      </c>
      <c r="I16" s="14"/>
      <c r="J16" s="14"/>
      <c r="K16" s="14"/>
      <c r="L16" s="15">
        <v>7</v>
      </c>
      <c r="M16" s="14"/>
      <c r="N16" s="14"/>
      <c r="O16" s="14">
        <v>1</v>
      </c>
      <c r="P16" s="15">
        <v>63</v>
      </c>
      <c r="Q16" s="14"/>
      <c r="R16" s="14"/>
      <c r="S16" s="14">
        <v>1</v>
      </c>
      <c r="T16" s="16">
        <v>68</v>
      </c>
      <c r="U16" s="17"/>
      <c r="V16" s="14"/>
      <c r="W16" s="14">
        <v>1</v>
      </c>
      <c r="X16" s="15">
        <v>10</v>
      </c>
      <c r="Y16" s="14"/>
      <c r="Z16" s="15"/>
      <c r="AA16" s="14"/>
      <c r="AB16" s="14"/>
      <c r="AC16" s="1"/>
      <c r="AD16" s="1"/>
    </row>
    <row r="17" spans="3:30" ht="15.75">
      <c r="C17" s="9">
        <v>11</v>
      </c>
      <c r="D17" s="10" t="s">
        <v>30</v>
      </c>
      <c r="E17" s="11">
        <v>431</v>
      </c>
      <c r="F17" s="12">
        <f t="shared" si="0"/>
        <v>365</v>
      </c>
      <c r="G17" s="13">
        <f t="shared" si="1"/>
        <v>84.686774941995353</v>
      </c>
      <c r="H17" s="14">
        <v>1</v>
      </c>
      <c r="I17" s="14"/>
      <c r="J17" s="14"/>
      <c r="K17" s="14"/>
      <c r="L17" s="15">
        <v>13</v>
      </c>
      <c r="M17" s="14"/>
      <c r="N17" s="14"/>
      <c r="O17" s="14">
        <v>1</v>
      </c>
      <c r="P17" s="15">
        <v>132</v>
      </c>
      <c r="Q17" s="14"/>
      <c r="R17" s="14"/>
      <c r="S17" s="14">
        <v>1</v>
      </c>
      <c r="T17" s="16">
        <v>112</v>
      </c>
      <c r="U17" s="17"/>
      <c r="V17" s="14"/>
      <c r="W17" s="14">
        <v>1</v>
      </c>
      <c r="X17" s="15">
        <v>78</v>
      </c>
      <c r="Y17" s="14">
        <v>1</v>
      </c>
      <c r="Z17" s="15">
        <v>30</v>
      </c>
      <c r="AA17" s="14"/>
      <c r="AB17" s="14"/>
      <c r="AC17" s="1"/>
      <c r="AD17" s="1"/>
    </row>
    <row r="18" spans="3:30" ht="15.75">
      <c r="C18" s="9">
        <v>12</v>
      </c>
      <c r="D18" s="10" t="s">
        <v>31</v>
      </c>
      <c r="E18" s="11">
        <v>286</v>
      </c>
      <c r="F18" s="12">
        <f t="shared" si="0"/>
        <v>245</v>
      </c>
      <c r="G18" s="13">
        <f t="shared" si="1"/>
        <v>85.664335664335667</v>
      </c>
      <c r="H18" s="14">
        <v>1</v>
      </c>
      <c r="I18" s="14"/>
      <c r="J18" s="14"/>
      <c r="K18" s="14"/>
      <c r="L18" s="15">
        <v>11</v>
      </c>
      <c r="M18" s="14"/>
      <c r="N18" s="14"/>
      <c r="O18" s="14">
        <v>1</v>
      </c>
      <c r="P18" s="15">
        <v>87</v>
      </c>
      <c r="Q18" s="14"/>
      <c r="R18" s="14"/>
      <c r="S18" s="14">
        <v>1</v>
      </c>
      <c r="T18" s="16">
        <v>92</v>
      </c>
      <c r="U18" s="17"/>
      <c r="V18" s="14"/>
      <c r="W18" s="14">
        <v>1</v>
      </c>
      <c r="X18" s="15">
        <v>45</v>
      </c>
      <c r="Y18" s="14">
        <v>1</v>
      </c>
      <c r="Z18" s="15">
        <v>10</v>
      </c>
      <c r="AA18" s="14"/>
      <c r="AB18" s="14"/>
      <c r="AC18" s="1"/>
      <c r="AD18" s="1"/>
    </row>
    <row r="19" spans="3:30" ht="15.75">
      <c r="C19" s="9">
        <v>13</v>
      </c>
      <c r="D19" s="10" t="s">
        <v>32</v>
      </c>
      <c r="E19" s="11">
        <v>224</v>
      </c>
      <c r="F19" s="12">
        <f t="shared" si="0"/>
        <v>180</v>
      </c>
      <c r="G19" s="13">
        <f t="shared" si="1"/>
        <v>80.357142857142861</v>
      </c>
      <c r="H19" s="14">
        <v>1</v>
      </c>
      <c r="I19" s="14"/>
      <c r="J19" s="14"/>
      <c r="K19" s="14"/>
      <c r="L19" s="15">
        <v>10</v>
      </c>
      <c r="M19" s="14"/>
      <c r="N19" s="14"/>
      <c r="O19" s="14">
        <v>1</v>
      </c>
      <c r="P19" s="15">
        <v>103</v>
      </c>
      <c r="Q19" s="14"/>
      <c r="R19" s="14"/>
      <c r="S19" s="14">
        <v>1</v>
      </c>
      <c r="T19" s="16">
        <v>47</v>
      </c>
      <c r="U19" s="17"/>
      <c r="V19" s="14"/>
      <c r="W19" s="14">
        <v>1</v>
      </c>
      <c r="X19" s="15">
        <v>20</v>
      </c>
      <c r="Y19" s="14"/>
      <c r="Z19" s="15"/>
      <c r="AA19" s="14"/>
      <c r="AB19" s="14"/>
      <c r="AC19" s="1"/>
      <c r="AD19" s="1"/>
    </row>
    <row r="20" spans="3:30" ht="15.75">
      <c r="C20" s="9">
        <v>14</v>
      </c>
      <c r="D20" s="10" t="s">
        <v>33</v>
      </c>
      <c r="E20" s="11">
        <v>200</v>
      </c>
      <c r="F20" s="12">
        <f t="shared" si="0"/>
        <v>167</v>
      </c>
      <c r="G20" s="13">
        <f t="shared" si="1"/>
        <v>83.5</v>
      </c>
      <c r="H20" s="14">
        <v>1</v>
      </c>
      <c r="I20" s="14"/>
      <c r="J20" s="14"/>
      <c r="K20" s="14"/>
      <c r="L20" s="15">
        <v>10</v>
      </c>
      <c r="M20" s="14"/>
      <c r="N20" s="14"/>
      <c r="O20" s="14">
        <v>1</v>
      </c>
      <c r="P20" s="15">
        <v>140</v>
      </c>
      <c r="Q20" s="14"/>
      <c r="R20" s="14"/>
      <c r="S20" s="14">
        <v>1</v>
      </c>
      <c r="T20" s="16">
        <v>10</v>
      </c>
      <c r="U20" s="17"/>
      <c r="V20" s="14"/>
      <c r="W20" s="14">
        <v>1</v>
      </c>
      <c r="X20" s="15">
        <v>7</v>
      </c>
      <c r="Y20" s="14"/>
      <c r="Z20" s="15"/>
      <c r="AA20" s="14"/>
      <c r="AB20" s="14"/>
      <c r="AC20" s="1"/>
      <c r="AD20" s="1"/>
    </row>
    <row r="21" spans="3:30" ht="15.75">
      <c r="C21" s="9">
        <v>15</v>
      </c>
      <c r="D21" s="10" t="s">
        <v>34</v>
      </c>
      <c r="E21" s="11">
        <v>311</v>
      </c>
      <c r="F21" s="12">
        <f t="shared" si="0"/>
        <v>252</v>
      </c>
      <c r="G21" s="13">
        <f t="shared" si="1"/>
        <v>81.028938906752416</v>
      </c>
      <c r="H21" s="14">
        <v>1</v>
      </c>
      <c r="I21" s="14"/>
      <c r="J21" s="14"/>
      <c r="K21" s="14"/>
      <c r="L21" s="15">
        <v>13</v>
      </c>
      <c r="M21" s="14"/>
      <c r="N21" s="14"/>
      <c r="O21" s="14">
        <v>1</v>
      </c>
      <c r="P21" s="15">
        <v>110</v>
      </c>
      <c r="Q21" s="14"/>
      <c r="R21" s="14"/>
      <c r="S21" s="14">
        <v>1</v>
      </c>
      <c r="T21" s="16">
        <v>74</v>
      </c>
      <c r="U21" s="17"/>
      <c r="V21" s="14"/>
      <c r="W21" s="14">
        <v>1</v>
      </c>
      <c r="X21" s="15">
        <v>35</v>
      </c>
      <c r="Y21" s="14">
        <v>1</v>
      </c>
      <c r="Z21" s="15">
        <v>20</v>
      </c>
      <c r="AA21" s="14"/>
      <c r="AB21" s="14"/>
      <c r="AC21" s="1"/>
      <c r="AD21" s="1"/>
    </row>
    <row r="22" spans="3:30" ht="15.75">
      <c r="C22" s="9">
        <v>16</v>
      </c>
      <c r="D22" s="10" t="s">
        <v>35</v>
      </c>
      <c r="E22" s="11">
        <v>336</v>
      </c>
      <c r="F22" s="12">
        <f t="shared" si="0"/>
        <v>285</v>
      </c>
      <c r="G22" s="13">
        <f t="shared" si="1"/>
        <v>84.821428571428569</v>
      </c>
      <c r="H22" s="14">
        <v>1</v>
      </c>
      <c r="I22" s="14"/>
      <c r="J22" s="14"/>
      <c r="K22" s="14"/>
      <c r="L22" s="15">
        <v>13</v>
      </c>
      <c r="M22" s="14"/>
      <c r="N22" s="14"/>
      <c r="O22" s="14">
        <v>1</v>
      </c>
      <c r="P22" s="15">
        <v>94</v>
      </c>
      <c r="Q22" s="14"/>
      <c r="R22" s="14"/>
      <c r="S22" s="14">
        <v>1</v>
      </c>
      <c r="T22" s="16">
        <v>62</v>
      </c>
      <c r="U22" s="17"/>
      <c r="V22" s="14"/>
      <c r="W22" s="14">
        <v>1</v>
      </c>
      <c r="X22" s="15">
        <v>106</v>
      </c>
      <c r="Y22" s="14">
        <v>1</v>
      </c>
      <c r="Z22" s="15">
        <v>10</v>
      </c>
      <c r="AA22" s="14"/>
      <c r="AB22" s="14"/>
      <c r="AC22" s="1"/>
      <c r="AD22" s="1"/>
    </row>
    <row r="23" spans="3:30" ht="15.75">
      <c r="C23" s="9">
        <v>17</v>
      </c>
      <c r="D23" s="10" t="s">
        <v>36</v>
      </c>
      <c r="E23" s="11">
        <v>683</v>
      </c>
      <c r="F23" s="12">
        <f t="shared" si="0"/>
        <v>560</v>
      </c>
      <c r="G23" s="13">
        <f t="shared" si="1"/>
        <v>81.991215226939971</v>
      </c>
      <c r="H23" s="14">
        <v>1</v>
      </c>
      <c r="I23" s="14"/>
      <c r="J23" s="14"/>
      <c r="K23" s="14"/>
      <c r="L23" s="15">
        <v>14</v>
      </c>
      <c r="M23" s="14"/>
      <c r="N23" s="14"/>
      <c r="O23" s="14">
        <v>1</v>
      </c>
      <c r="P23" s="15">
        <v>90</v>
      </c>
      <c r="Q23" s="14"/>
      <c r="R23" s="14"/>
      <c r="S23" s="14">
        <v>1</v>
      </c>
      <c r="T23" s="16">
        <v>259</v>
      </c>
      <c r="U23" s="17"/>
      <c r="V23" s="14"/>
      <c r="W23" s="14">
        <v>1</v>
      </c>
      <c r="X23" s="15">
        <v>167</v>
      </c>
      <c r="Y23" s="14">
        <v>1</v>
      </c>
      <c r="Z23" s="15">
        <v>30</v>
      </c>
      <c r="AA23" s="14"/>
      <c r="AB23" s="14"/>
      <c r="AC23" s="1"/>
      <c r="AD23" s="1"/>
    </row>
    <row r="24" spans="3:30" ht="15.75">
      <c r="C24" s="9">
        <v>18</v>
      </c>
      <c r="D24" s="10" t="s">
        <v>37</v>
      </c>
      <c r="E24" s="11">
        <v>597</v>
      </c>
      <c r="F24" s="12">
        <f t="shared" si="0"/>
        <v>493</v>
      </c>
      <c r="G24" s="13">
        <f t="shared" si="1"/>
        <v>82.579564489112229</v>
      </c>
      <c r="H24" s="14">
        <v>1</v>
      </c>
      <c r="I24" s="14"/>
      <c r="J24" s="14"/>
      <c r="K24" s="14"/>
      <c r="L24" s="15">
        <v>12</v>
      </c>
      <c r="M24" s="14"/>
      <c r="N24" s="14"/>
      <c r="O24" s="14">
        <v>1</v>
      </c>
      <c r="P24" s="15">
        <v>100</v>
      </c>
      <c r="Q24" s="14"/>
      <c r="R24" s="14"/>
      <c r="S24" s="14">
        <v>1</v>
      </c>
      <c r="T24" s="16">
        <v>219</v>
      </c>
      <c r="U24" s="17"/>
      <c r="V24" s="14"/>
      <c r="W24" s="14">
        <v>1</v>
      </c>
      <c r="X24" s="15">
        <v>152</v>
      </c>
      <c r="Y24" s="14">
        <v>1</v>
      </c>
      <c r="Z24" s="15">
        <v>10</v>
      </c>
      <c r="AA24" s="14"/>
      <c r="AB24" s="14"/>
      <c r="AC24" s="1"/>
      <c r="AD24" s="1"/>
    </row>
    <row r="25" spans="3:30" ht="15.75">
      <c r="C25" s="9">
        <v>19</v>
      </c>
      <c r="D25" s="10" t="s">
        <v>38</v>
      </c>
      <c r="E25" s="11">
        <v>233</v>
      </c>
      <c r="F25" s="12">
        <f t="shared" si="0"/>
        <v>196</v>
      </c>
      <c r="G25" s="13">
        <f t="shared" si="1"/>
        <v>84.12017167381974</v>
      </c>
      <c r="H25" s="14"/>
      <c r="I25" s="14"/>
      <c r="J25" s="14"/>
      <c r="K25" s="14"/>
      <c r="L25" s="15">
        <v>5</v>
      </c>
      <c r="M25" s="14"/>
      <c r="N25" s="14"/>
      <c r="O25" s="14">
        <v>1</v>
      </c>
      <c r="P25" s="15">
        <v>75</v>
      </c>
      <c r="Q25" s="14"/>
      <c r="R25" s="14"/>
      <c r="S25" s="14">
        <v>1</v>
      </c>
      <c r="T25" s="16">
        <v>67</v>
      </c>
      <c r="U25" s="17"/>
      <c r="V25" s="14"/>
      <c r="W25" s="14">
        <v>1</v>
      </c>
      <c r="X25" s="15">
        <v>39</v>
      </c>
      <c r="Y25" s="14">
        <v>1</v>
      </c>
      <c r="Z25" s="15">
        <v>10</v>
      </c>
      <c r="AA25" s="14"/>
      <c r="AB25" s="14"/>
      <c r="AC25" s="1"/>
      <c r="AD25" s="1"/>
    </row>
    <row r="26" spans="3:30" ht="15.75">
      <c r="C26" s="9">
        <v>20</v>
      </c>
      <c r="D26" s="10" t="s">
        <v>39</v>
      </c>
      <c r="E26" s="11">
        <v>106</v>
      </c>
      <c r="F26" s="12">
        <f t="shared" si="0"/>
        <v>92</v>
      </c>
      <c r="G26" s="13">
        <f t="shared" si="1"/>
        <v>86.79245283018868</v>
      </c>
      <c r="H26" s="14">
        <v>1</v>
      </c>
      <c r="I26" s="14"/>
      <c r="J26" s="14"/>
      <c r="K26" s="14"/>
      <c r="L26" s="15">
        <v>8</v>
      </c>
      <c r="M26" s="14"/>
      <c r="N26" s="14"/>
      <c r="O26" s="14">
        <v>1</v>
      </c>
      <c r="P26" s="15">
        <v>64</v>
      </c>
      <c r="Q26" s="14"/>
      <c r="R26" s="14"/>
      <c r="S26" s="14">
        <v>1</v>
      </c>
      <c r="T26" s="16">
        <v>10</v>
      </c>
      <c r="U26" s="17"/>
      <c r="V26" s="14"/>
      <c r="W26" s="14">
        <v>1</v>
      </c>
      <c r="X26" s="15">
        <v>10</v>
      </c>
      <c r="Y26" s="14"/>
      <c r="Z26" s="15"/>
      <c r="AA26" s="14"/>
      <c r="AB26" s="14"/>
      <c r="AC26" s="1"/>
      <c r="AD26" s="1"/>
    </row>
    <row r="27" spans="3:30" ht="15.75">
      <c r="C27" s="9">
        <v>21</v>
      </c>
      <c r="D27" s="10" t="s">
        <v>40</v>
      </c>
      <c r="E27" s="11">
        <v>108</v>
      </c>
      <c r="F27" s="12">
        <f t="shared" si="0"/>
        <v>92</v>
      </c>
      <c r="G27" s="13">
        <f t="shared" si="1"/>
        <v>85.18518518518519</v>
      </c>
      <c r="H27" s="14">
        <v>1</v>
      </c>
      <c r="I27" s="14"/>
      <c r="J27" s="14"/>
      <c r="K27" s="14"/>
      <c r="L27" s="15">
        <v>5</v>
      </c>
      <c r="M27" s="14"/>
      <c r="N27" s="14"/>
      <c r="O27" s="14">
        <v>1</v>
      </c>
      <c r="P27" s="15">
        <v>45</v>
      </c>
      <c r="Q27" s="14"/>
      <c r="R27" s="14"/>
      <c r="S27" s="14">
        <v>1</v>
      </c>
      <c r="T27" s="16">
        <v>29</v>
      </c>
      <c r="U27" s="17"/>
      <c r="V27" s="14"/>
      <c r="W27" s="14">
        <v>1</v>
      </c>
      <c r="X27" s="15">
        <v>13</v>
      </c>
      <c r="Y27" s="14"/>
      <c r="Z27" s="15"/>
      <c r="AA27" s="14"/>
      <c r="AB27" s="14"/>
      <c r="AC27" s="1"/>
      <c r="AD27" s="1"/>
    </row>
    <row r="28" spans="3:30" ht="15.75">
      <c r="C28" s="9">
        <v>22</v>
      </c>
      <c r="D28" s="10" t="s">
        <v>41</v>
      </c>
      <c r="E28" s="11">
        <v>273</v>
      </c>
      <c r="F28" s="12">
        <f t="shared" si="0"/>
        <v>224</v>
      </c>
      <c r="G28" s="13">
        <f t="shared" si="1"/>
        <v>82.051282051282058</v>
      </c>
      <c r="H28" s="14">
        <v>1</v>
      </c>
      <c r="I28" s="14"/>
      <c r="J28" s="14"/>
      <c r="K28" s="14"/>
      <c r="L28" s="15">
        <v>7</v>
      </c>
      <c r="M28" s="14"/>
      <c r="N28" s="14"/>
      <c r="O28" s="14">
        <v>1</v>
      </c>
      <c r="P28" s="15">
        <v>100</v>
      </c>
      <c r="Q28" s="14"/>
      <c r="R28" s="14"/>
      <c r="S28" s="14">
        <v>1</v>
      </c>
      <c r="T28" s="16">
        <v>45</v>
      </c>
      <c r="U28" s="17"/>
      <c r="V28" s="14"/>
      <c r="W28" s="14">
        <v>1</v>
      </c>
      <c r="X28" s="15">
        <v>72</v>
      </c>
      <c r="Y28" s="14"/>
      <c r="Z28" s="15"/>
      <c r="AA28" s="14"/>
      <c r="AB28" s="14"/>
      <c r="AC28" s="1"/>
      <c r="AD28" s="1"/>
    </row>
    <row r="29" spans="3:30" ht="15.75">
      <c r="C29" s="9">
        <v>23</v>
      </c>
      <c r="D29" s="10" t="s">
        <v>42</v>
      </c>
      <c r="E29" s="11">
        <v>157</v>
      </c>
      <c r="F29" s="12">
        <f t="shared" si="0"/>
        <v>129</v>
      </c>
      <c r="G29" s="13">
        <f t="shared" si="1"/>
        <v>82.165605095541395</v>
      </c>
      <c r="H29" s="14">
        <v>1</v>
      </c>
      <c r="I29" s="14"/>
      <c r="J29" s="14"/>
      <c r="K29" s="14"/>
      <c r="L29" s="15">
        <v>6</v>
      </c>
      <c r="M29" s="14"/>
      <c r="N29" s="14"/>
      <c r="O29" s="14">
        <v>1</v>
      </c>
      <c r="P29" s="15">
        <v>59</v>
      </c>
      <c r="Q29" s="14"/>
      <c r="R29" s="14"/>
      <c r="S29" s="14">
        <v>1</v>
      </c>
      <c r="T29" s="16">
        <v>44</v>
      </c>
      <c r="U29" s="17"/>
      <c r="V29" s="14"/>
      <c r="W29" s="14">
        <v>1</v>
      </c>
      <c r="X29" s="15">
        <v>20</v>
      </c>
      <c r="Y29" s="14"/>
      <c r="Z29" s="15"/>
      <c r="AA29" s="14"/>
      <c r="AB29" s="14"/>
      <c r="AC29" s="1"/>
      <c r="AD29" s="1"/>
    </row>
    <row r="30" spans="3:30" ht="15.75">
      <c r="C30" s="9">
        <v>24</v>
      </c>
      <c r="D30" s="10" t="s">
        <v>43</v>
      </c>
      <c r="E30" s="11">
        <v>162</v>
      </c>
      <c r="F30" s="12">
        <f t="shared" si="0"/>
        <v>135</v>
      </c>
      <c r="G30" s="13">
        <f t="shared" si="1"/>
        <v>83.333333333333329</v>
      </c>
      <c r="H30" s="14">
        <v>1</v>
      </c>
      <c r="I30" s="14"/>
      <c r="J30" s="14"/>
      <c r="K30" s="14"/>
      <c r="L30" s="15">
        <v>8</v>
      </c>
      <c r="M30" s="14"/>
      <c r="N30" s="14"/>
      <c r="O30" s="14">
        <v>1</v>
      </c>
      <c r="P30" s="15">
        <v>64</v>
      </c>
      <c r="Q30" s="14"/>
      <c r="R30" s="14"/>
      <c r="S30" s="14">
        <v>1</v>
      </c>
      <c r="T30" s="16">
        <v>25</v>
      </c>
      <c r="U30" s="17"/>
      <c r="V30" s="14"/>
      <c r="W30" s="14">
        <v>1</v>
      </c>
      <c r="X30" s="15">
        <v>38</v>
      </c>
      <c r="Y30" s="14"/>
      <c r="Z30" s="15"/>
      <c r="AA30" s="14"/>
      <c r="AB30" s="14"/>
      <c r="AC30" s="1"/>
      <c r="AD30" s="1"/>
    </row>
    <row r="31" spans="3:30" ht="15.75">
      <c r="C31" s="9">
        <v>25</v>
      </c>
      <c r="D31" s="10" t="s">
        <v>44</v>
      </c>
      <c r="E31" s="11">
        <v>219</v>
      </c>
      <c r="F31" s="12">
        <f t="shared" si="0"/>
        <v>184</v>
      </c>
      <c r="G31" s="13">
        <f t="shared" si="1"/>
        <v>84.018264840182653</v>
      </c>
      <c r="H31" s="14">
        <v>1</v>
      </c>
      <c r="I31" s="14"/>
      <c r="J31" s="14"/>
      <c r="K31" s="14"/>
      <c r="L31" s="15">
        <v>8</v>
      </c>
      <c r="M31" s="14"/>
      <c r="N31" s="14"/>
      <c r="O31" s="14">
        <v>1</v>
      </c>
      <c r="P31" s="15">
        <v>86</v>
      </c>
      <c r="Q31" s="14"/>
      <c r="R31" s="14"/>
      <c r="S31" s="14">
        <v>1</v>
      </c>
      <c r="T31" s="16">
        <v>55</v>
      </c>
      <c r="U31" s="17"/>
      <c r="V31" s="14"/>
      <c r="W31" s="14">
        <v>1</v>
      </c>
      <c r="X31" s="15">
        <v>25</v>
      </c>
      <c r="Y31" s="14">
        <v>1</v>
      </c>
      <c r="Z31" s="15">
        <v>10</v>
      </c>
      <c r="AA31" s="14"/>
      <c r="AB31" s="14"/>
      <c r="AC31" s="1"/>
      <c r="AD31" s="1"/>
    </row>
    <row r="32" spans="3:30" ht="15.75">
      <c r="C32" s="9">
        <v>26</v>
      </c>
      <c r="D32" s="10" t="s">
        <v>45</v>
      </c>
      <c r="E32" s="11">
        <v>479</v>
      </c>
      <c r="F32" s="12">
        <f t="shared" si="0"/>
        <v>406</v>
      </c>
      <c r="G32" s="13">
        <f t="shared" si="1"/>
        <v>84.759916492693108</v>
      </c>
      <c r="H32" s="14">
        <v>1</v>
      </c>
      <c r="I32" s="14"/>
      <c r="J32" s="14"/>
      <c r="K32" s="14"/>
      <c r="L32" s="15">
        <v>14</v>
      </c>
      <c r="M32" s="14"/>
      <c r="N32" s="14"/>
      <c r="O32" s="14">
        <v>1</v>
      </c>
      <c r="P32" s="15">
        <v>72</v>
      </c>
      <c r="Q32" s="14"/>
      <c r="R32" s="14"/>
      <c r="S32" s="14">
        <v>1</v>
      </c>
      <c r="T32" s="16">
        <v>130</v>
      </c>
      <c r="U32" s="17"/>
      <c r="V32" s="14"/>
      <c r="W32" s="14">
        <v>1</v>
      </c>
      <c r="X32" s="15">
        <v>170</v>
      </c>
      <c r="Y32" s="14">
        <v>1</v>
      </c>
      <c r="Z32" s="15">
        <v>20</v>
      </c>
      <c r="AA32" s="14"/>
      <c r="AB32" s="14"/>
      <c r="AC32" s="1"/>
      <c r="AD32" s="1"/>
    </row>
    <row r="33" spans="3:30" ht="15.75">
      <c r="C33" s="9">
        <v>27</v>
      </c>
      <c r="D33" s="10" t="s">
        <v>46</v>
      </c>
      <c r="E33" s="11">
        <v>441</v>
      </c>
      <c r="F33" s="12">
        <f t="shared" si="0"/>
        <v>363</v>
      </c>
      <c r="G33" s="13">
        <f t="shared" si="1"/>
        <v>82.312925170068027</v>
      </c>
      <c r="H33" s="14">
        <v>1</v>
      </c>
      <c r="I33" s="14"/>
      <c r="J33" s="14"/>
      <c r="K33" s="14"/>
      <c r="L33" s="15">
        <v>12</v>
      </c>
      <c r="M33" s="14"/>
      <c r="N33" s="14"/>
      <c r="O33" s="14">
        <v>1</v>
      </c>
      <c r="P33" s="15">
        <v>85</v>
      </c>
      <c r="Q33" s="14"/>
      <c r="R33" s="14"/>
      <c r="S33" s="14">
        <v>1</v>
      </c>
      <c r="T33" s="16">
        <v>162</v>
      </c>
      <c r="U33" s="17"/>
      <c r="V33" s="14"/>
      <c r="W33" s="14">
        <v>1</v>
      </c>
      <c r="X33" s="15">
        <v>94</v>
      </c>
      <c r="Y33" s="14">
        <v>1</v>
      </c>
      <c r="Z33" s="15">
        <v>10</v>
      </c>
      <c r="AA33" s="14"/>
      <c r="AB33" s="14"/>
      <c r="AC33" s="1"/>
      <c r="AD33" s="1"/>
    </row>
    <row r="34" spans="3:30" ht="15.75">
      <c r="C34" s="9">
        <v>28</v>
      </c>
      <c r="D34" s="10" t="s">
        <v>47</v>
      </c>
      <c r="E34" s="11">
        <v>239</v>
      </c>
      <c r="F34" s="12">
        <f t="shared" si="0"/>
        <v>196</v>
      </c>
      <c r="G34" s="13">
        <f t="shared" si="1"/>
        <v>82.008368200836827</v>
      </c>
      <c r="H34" s="14">
        <v>1</v>
      </c>
      <c r="I34" s="14"/>
      <c r="J34" s="14"/>
      <c r="K34" s="14"/>
      <c r="L34" s="15">
        <v>8</v>
      </c>
      <c r="M34" s="14"/>
      <c r="N34" s="14"/>
      <c r="O34" s="14">
        <v>1</v>
      </c>
      <c r="P34" s="15">
        <v>100</v>
      </c>
      <c r="Q34" s="14"/>
      <c r="R34" s="14"/>
      <c r="S34" s="14">
        <v>1</v>
      </c>
      <c r="T34" s="16">
        <v>43</v>
      </c>
      <c r="U34" s="17"/>
      <c r="V34" s="14"/>
      <c r="W34" s="14">
        <v>1</v>
      </c>
      <c r="X34" s="15">
        <v>45</v>
      </c>
      <c r="Y34" s="14"/>
      <c r="Z34" s="15"/>
      <c r="AA34" s="14"/>
      <c r="AB34" s="14"/>
      <c r="AC34" s="1"/>
      <c r="AD34" s="1"/>
    </row>
    <row r="35" spans="3:30" ht="15.75">
      <c r="C35" s="9">
        <v>29</v>
      </c>
      <c r="D35" s="10" t="s">
        <v>48</v>
      </c>
      <c r="E35" s="11">
        <v>330</v>
      </c>
      <c r="F35" s="12">
        <f t="shared" si="0"/>
        <v>287</v>
      </c>
      <c r="G35" s="13">
        <f t="shared" si="1"/>
        <v>86.969696969696969</v>
      </c>
      <c r="H35" s="14">
        <v>1</v>
      </c>
      <c r="I35" s="14"/>
      <c r="J35" s="14"/>
      <c r="K35" s="14"/>
      <c r="L35" s="15">
        <v>7</v>
      </c>
      <c r="M35" s="14"/>
      <c r="N35" s="14"/>
      <c r="O35" s="14"/>
      <c r="P35" s="15">
        <v>93</v>
      </c>
      <c r="Q35" s="14"/>
      <c r="R35" s="14"/>
      <c r="S35" s="14">
        <v>1</v>
      </c>
      <c r="T35" s="16">
        <v>50</v>
      </c>
      <c r="U35" s="17"/>
      <c r="V35" s="14"/>
      <c r="W35" s="14">
        <v>1</v>
      </c>
      <c r="X35" s="15">
        <v>127</v>
      </c>
      <c r="Y35" s="14">
        <v>1</v>
      </c>
      <c r="Z35" s="15">
        <v>10</v>
      </c>
      <c r="AA35" s="14"/>
      <c r="AB35" s="14"/>
      <c r="AC35" s="1"/>
      <c r="AD35" s="1"/>
    </row>
    <row r="36" spans="3:30" ht="15.75">
      <c r="C36" s="9">
        <v>30</v>
      </c>
      <c r="D36" s="10" t="s">
        <v>49</v>
      </c>
      <c r="E36" s="11">
        <v>201</v>
      </c>
      <c r="F36" s="12">
        <f t="shared" si="0"/>
        <v>171</v>
      </c>
      <c r="G36" s="13">
        <f t="shared" si="1"/>
        <v>85.074626865671647</v>
      </c>
      <c r="H36" s="14">
        <v>1</v>
      </c>
      <c r="I36" s="14"/>
      <c r="J36" s="14"/>
      <c r="K36" s="14"/>
      <c r="L36" s="15">
        <v>5</v>
      </c>
      <c r="M36" s="14"/>
      <c r="N36" s="14"/>
      <c r="O36" s="14">
        <v>1</v>
      </c>
      <c r="P36" s="15">
        <v>41</v>
      </c>
      <c r="Q36" s="14"/>
      <c r="R36" s="14"/>
      <c r="S36" s="14">
        <v>1</v>
      </c>
      <c r="T36" s="16">
        <v>55</v>
      </c>
      <c r="U36" s="17"/>
      <c r="V36" s="14"/>
      <c r="W36" s="14">
        <v>1</v>
      </c>
      <c r="X36" s="15">
        <v>60</v>
      </c>
      <c r="Y36" s="14">
        <v>1</v>
      </c>
      <c r="Z36" s="15">
        <v>10</v>
      </c>
      <c r="AA36" s="14"/>
      <c r="AB36" s="14"/>
      <c r="AC36" s="1"/>
      <c r="AD36" s="1"/>
    </row>
    <row r="37" spans="3:30" ht="15.75">
      <c r="C37" s="9">
        <v>31</v>
      </c>
      <c r="D37" s="10" t="s">
        <v>50</v>
      </c>
      <c r="E37" s="11">
        <v>62</v>
      </c>
      <c r="F37" s="12">
        <f t="shared" si="0"/>
        <v>62</v>
      </c>
      <c r="G37" s="13">
        <f t="shared" si="1"/>
        <v>100</v>
      </c>
      <c r="H37" s="14">
        <v>1</v>
      </c>
      <c r="I37" s="14"/>
      <c r="J37" s="14"/>
      <c r="K37" s="14"/>
      <c r="L37" s="15">
        <v>1</v>
      </c>
      <c r="M37" s="14"/>
      <c r="N37" s="14"/>
      <c r="O37" s="14"/>
      <c r="P37" s="15">
        <v>22</v>
      </c>
      <c r="Q37" s="14"/>
      <c r="R37" s="14"/>
      <c r="S37" s="14">
        <v>1</v>
      </c>
      <c r="T37" s="16">
        <v>39</v>
      </c>
      <c r="U37" s="17"/>
      <c r="V37" s="14"/>
      <c r="W37" s="14"/>
      <c r="X37" s="15"/>
      <c r="Y37" s="14"/>
      <c r="Z37" s="15"/>
      <c r="AA37" s="14"/>
      <c r="AB37" s="14"/>
      <c r="AC37" s="1"/>
      <c r="AD37" s="1"/>
    </row>
    <row r="38" spans="3:30" ht="15.75">
      <c r="C38" s="9">
        <v>32</v>
      </c>
      <c r="D38" s="10" t="s">
        <v>51</v>
      </c>
      <c r="E38" s="11">
        <v>60</v>
      </c>
      <c r="F38" s="12">
        <f t="shared" si="0"/>
        <v>46</v>
      </c>
      <c r="G38" s="13">
        <f t="shared" si="1"/>
        <v>76.666666666666671</v>
      </c>
      <c r="H38" s="14">
        <v>1</v>
      </c>
      <c r="I38" s="14"/>
      <c r="J38" s="14"/>
      <c r="K38" s="14"/>
      <c r="L38" s="15">
        <v>1</v>
      </c>
      <c r="M38" s="14"/>
      <c r="N38" s="14"/>
      <c r="O38" s="14"/>
      <c r="P38" s="15"/>
      <c r="Q38" s="14"/>
      <c r="R38" s="14"/>
      <c r="S38" s="14">
        <v>1</v>
      </c>
      <c r="T38" s="16">
        <v>45</v>
      </c>
      <c r="U38" s="17"/>
      <c r="V38" s="14"/>
      <c r="W38" s="14"/>
      <c r="X38" s="15"/>
      <c r="Y38" s="14"/>
      <c r="Z38" s="15"/>
      <c r="AA38" s="14"/>
      <c r="AB38" s="14"/>
      <c r="AC38" s="1"/>
      <c r="AD38" s="1"/>
    </row>
    <row r="39" spans="3:30" ht="15.75">
      <c r="C39" s="9">
        <v>33</v>
      </c>
      <c r="D39" s="10" t="s">
        <v>52</v>
      </c>
      <c r="E39" s="11">
        <v>35</v>
      </c>
      <c r="F39" s="12">
        <f t="shared" si="0"/>
        <v>29</v>
      </c>
      <c r="G39" s="13">
        <f t="shared" si="1"/>
        <v>82.857142857142861</v>
      </c>
      <c r="H39" s="14">
        <v>1</v>
      </c>
      <c r="I39" s="14"/>
      <c r="J39" s="14"/>
      <c r="K39" s="14"/>
      <c r="L39" s="15">
        <v>1</v>
      </c>
      <c r="M39" s="14"/>
      <c r="N39" s="14"/>
      <c r="O39" s="14"/>
      <c r="P39" s="15"/>
      <c r="Q39" s="14"/>
      <c r="R39" s="14"/>
      <c r="S39" s="14">
        <v>1</v>
      </c>
      <c r="T39" s="16">
        <v>28</v>
      </c>
      <c r="U39" s="17"/>
      <c r="V39" s="14"/>
      <c r="W39" s="14"/>
      <c r="X39" s="15"/>
      <c r="Y39" s="14"/>
      <c r="Z39" s="15"/>
      <c r="AA39" s="14"/>
      <c r="AB39" s="14"/>
      <c r="AC39" s="1"/>
      <c r="AD39" s="1"/>
    </row>
    <row r="40" spans="3:30" ht="15.75">
      <c r="C40" s="9">
        <v>34</v>
      </c>
      <c r="D40" s="10" t="s">
        <v>53</v>
      </c>
      <c r="E40" s="11">
        <v>27</v>
      </c>
      <c r="F40" s="12">
        <f t="shared" si="0"/>
        <v>22</v>
      </c>
      <c r="G40" s="13">
        <f t="shared" si="1"/>
        <v>81.481481481481481</v>
      </c>
      <c r="H40" s="14">
        <v>1</v>
      </c>
      <c r="I40" s="14"/>
      <c r="J40" s="14"/>
      <c r="K40" s="14"/>
      <c r="L40" s="15">
        <v>1</v>
      </c>
      <c r="M40" s="14"/>
      <c r="N40" s="14"/>
      <c r="O40" s="14"/>
      <c r="P40" s="15"/>
      <c r="Q40" s="14"/>
      <c r="R40" s="14"/>
      <c r="S40" s="14">
        <v>1</v>
      </c>
      <c r="T40" s="16">
        <v>21</v>
      </c>
      <c r="U40" s="17"/>
      <c r="V40" s="14"/>
      <c r="W40" s="14"/>
      <c r="X40" s="15"/>
      <c r="Y40" s="14"/>
      <c r="Z40" s="15"/>
      <c r="AA40" s="14"/>
      <c r="AB40" s="14"/>
      <c r="AC40" s="1"/>
      <c r="AD40" s="1"/>
    </row>
    <row r="41" spans="3:30" ht="15.75">
      <c r="C41" s="9">
        <v>35</v>
      </c>
      <c r="D41" s="10" t="s">
        <v>54</v>
      </c>
      <c r="E41" s="11">
        <v>32</v>
      </c>
      <c r="F41" s="12">
        <f t="shared" si="0"/>
        <v>23</v>
      </c>
      <c r="G41" s="13">
        <f t="shared" si="1"/>
        <v>71.875</v>
      </c>
      <c r="H41" s="14">
        <v>1</v>
      </c>
      <c r="I41" s="14"/>
      <c r="J41" s="14"/>
      <c r="K41" s="14"/>
      <c r="L41" s="15">
        <v>1</v>
      </c>
      <c r="M41" s="14"/>
      <c r="N41" s="14"/>
      <c r="O41" s="14"/>
      <c r="P41" s="15"/>
      <c r="Q41" s="14"/>
      <c r="R41" s="14"/>
      <c r="S41" s="14">
        <v>1</v>
      </c>
      <c r="T41" s="16">
        <v>22</v>
      </c>
      <c r="U41" s="17"/>
      <c r="V41" s="14"/>
      <c r="W41" s="14"/>
      <c r="X41" s="15"/>
      <c r="Y41" s="14"/>
      <c r="Z41" s="15"/>
      <c r="AA41" s="14"/>
      <c r="AB41" s="14"/>
      <c r="AC41" s="1"/>
      <c r="AD41" s="1"/>
    </row>
    <row r="42" spans="3:30" ht="15.75">
      <c r="C42" s="9">
        <v>36</v>
      </c>
      <c r="D42" s="10" t="s">
        <v>55</v>
      </c>
      <c r="E42" s="11">
        <v>16</v>
      </c>
      <c r="F42" s="12">
        <f t="shared" si="0"/>
        <v>14</v>
      </c>
      <c r="G42" s="13">
        <f t="shared" si="1"/>
        <v>87.5</v>
      </c>
      <c r="H42" s="14">
        <v>1</v>
      </c>
      <c r="I42" s="14"/>
      <c r="J42" s="14"/>
      <c r="K42" s="14"/>
      <c r="L42" s="15">
        <v>1</v>
      </c>
      <c r="M42" s="14"/>
      <c r="N42" s="14"/>
      <c r="O42" s="14"/>
      <c r="P42" s="15"/>
      <c r="Q42" s="14"/>
      <c r="R42" s="14"/>
      <c r="S42" s="14">
        <v>1</v>
      </c>
      <c r="T42" s="16">
        <v>13</v>
      </c>
      <c r="U42" s="17"/>
      <c r="V42" s="14"/>
      <c r="W42" s="14"/>
      <c r="X42" s="15"/>
      <c r="Y42" s="14"/>
      <c r="Z42" s="15"/>
      <c r="AA42" s="14"/>
      <c r="AB42" s="14"/>
      <c r="AC42" s="1"/>
      <c r="AD42" s="1"/>
    </row>
    <row r="43" spans="3:30" ht="15.75">
      <c r="C43" s="9">
        <v>37</v>
      </c>
      <c r="D43" s="10" t="s">
        <v>56</v>
      </c>
      <c r="E43" s="11">
        <v>17</v>
      </c>
      <c r="F43" s="12">
        <f t="shared" si="0"/>
        <v>17</v>
      </c>
      <c r="G43" s="13">
        <f t="shared" si="1"/>
        <v>100</v>
      </c>
      <c r="H43" s="14">
        <v>1</v>
      </c>
      <c r="I43" s="14"/>
      <c r="J43" s="14"/>
      <c r="K43" s="14"/>
      <c r="L43" s="15">
        <v>1</v>
      </c>
      <c r="M43" s="14"/>
      <c r="N43" s="14"/>
      <c r="O43" s="14"/>
      <c r="P43" s="15">
        <v>10</v>
      </c>
      <c r="Q43" s="14"/>
      <c r="R43" s="14"/>
      <c r="S43" s="14">
        <v>1</v>
      </c>
      <c r="T43" s="16">
        <v>6</v>
      </c>
      <c r="U43" s="17"/>
      <c r="V43" s="14"/>
      <c r="W43" s="14"/>
      <c r="X43" s="15"/>
      <c r="Y43" s="14"/>
      <c r="Z43" s="15"/>
      <c r="AA43" s="14"/>
      <c r="AB43" s="14"/>
      <c r="AC43" s="1"/>
      <c r="AD43" s="1"/>
    </row>
    <row r="44" spans="3:30" ht="15.75">
      <c r="C44" s="9">
        <v>38</v>
      </c>
      <c r="D44" s="10" t="s">
        <v>57</v>
      </c>
      <c r="E44" s="11">
        <v>19</v>
      </c>
      <c r="F44" s="12">
        <f t="shared" si="0"/>
        <v>15</v>
      </c>
      <c r="G44" s="13">
        <f t="shared" si="1"/>
        <v>78.94736842105263</v>
      </c>
      <c r="H44" s="14">
        <v>1</v>
      </c>
      <c r="I44" s="14"/>
      <c r="J44" s="14"/>
      <c r="K44" s="14"/>
      <c r="L44" s="15">
        <v>1</v>
      </c>
      <c r="M44" s="14"/>
      <c r="N44" s="14"/>
      <c r="O44" s="14"/>
      <c r="P44" s="15">
        <v>9</v>
      </c>
      <c r="Q44" s="14"/>
      <c r="R44" s="14"/>
      <c r="S44" s="14">
        <v>1</v>
      </c>
      <c r="T44" s="16">
        <v>5</v>
      </c>
      <c r="U44" s="17"/>
      <c r="V44" s="14"/>
      <c r="W44" s="14"/>
      <c r="X44" s="15"/>
      <c r="Y44" s="14"/>
      <c r="Z44" s="15"/>
      <c r="AA44" s="14"/>
      <c r="AB44" s="14"/>
      <c r="AC44" s="1"/>
      <c r="AD44" s="1"/>
    </row>
    <row r="45" spans="3:30" ht="15.75">
      <c r="C45" s="9">
        <v>39</v>
      </c>
      <c r="D45" s="10" t="s">
        <v>58</v>
      </c>
      <c r="E45" s="11">
        <v>9</v>
      </c>
      <c r="F45" s="12">
        <f t="shared" si="0"/>
        <v>7</v>
      </c>
      <c r="G45" s="13">
        <f t="shared" si="1"/>
        <v>77.777777777777771</v>
      </c>
      <c r="H45" s="14">
        <v>1</v>
      </c>
      <c r="I45" s="14"/>
      <c r="J45" s="14"/>
      <c r="K45" s="14"/>
      <c r="L45" s="15">
        <v>1</v>
      </c>
      <c r="M45" s="14"/>
      <c r="N45" s="14"/>
      <c r="O45" s="14"/>
      <c r="P45" s="15"/>
      <c r="Q45" s="14"/>
      <c r="R45" s="14"/>
      <c r="S45" s="14">
        <v>1</v>
      </c>
      <c r="T45" s="16">
        <v>6</v>
      </c>
      <c r="U45" s="17"/>
      <c r="V45" s="14"/>
      <c r="W45" s="14"/>
      <c r="X45" s="15"/>
      <c r="Y45" s="14"/>
      <c r="Z45" s="15"/>
      <c r="AA45" s="14"/>
      <c r="AB45" s="14"/>
      <c r="AC45" s="1"/>
      <c r="AD45" s="1"/>
    </row>
    <row r="46" spans="3:30" ht="15.75">
      <c r="C46" s="18"/>
      <c r="D46" s="18" t="s">
        <v>59</v>
      </c>
      <c r="E46" s="18">
        <f>SUM(E7:E45)</f>
        <v>11738</v>
      </c>
      <c r="F46" s="32">
        <f t="shared" si="0"/>
        <v>9863</v>
      </c>
      <c r="G46" s="19">
        <f t="shared" si="1"/>
        <v>84.026239563809852</v>
      </c>
      <c r="H46" s="18">
        <f>SUM(H7:H45)</f>
        <v>38</v>
      </c>
      <c r="I46" s="18"/>
      <c r="J46" s="18"/>
      <c r="K46" s="18"/>
      <c r="L46" s="18">
        <f t="shared" ref="L46:AB46" si="2">SUM(L7:L45)</f>
        <v>320</v>
      </c>
      <c r="M46" s="18">
        <f t="shared" si="2"/>
        <v>0</v>
      </c>
      <c r="N46" s="18">
        <f t="shared" si="2"/>
        <v>0</v>
      </c>
      <c r="O46" s="18">
        <f t="shared" si="2"/>
        <v>29</v>
      </c>
      <c r="P46" s="20">
        <f t="shared" si="2"/>
        <v>2739</v>
      </c>
      <c r="Q46" s="18">
        <f t="shared" si="2"/>
        <v>0</v>
      </c>
      <c r="R46" s="18">
        <f t="shared" si="2"/>
        <v>0</v>
      </c>
      <c r="S46" s="18">
        <f t="shared" si="2"/>
        <v>39</v>
      </c>
      <c r="T46" s="20">
        <f t="shared" si="2"/>
        <v>4200</v>
      </c>
      <c r="U46" s="18">
        <f t="shared" si="2"/>
        <v>0</v>
      </c>
      <c r="V46" s="18">
        <f t="shared" si="2"/>
        <v>0</v>
      </c>
      <c r="W46" s="18">
        <f t="shared" si="2"/>
        <v>29</v>
      </c>
      <c r="X46" s="20">
        <f t="shared" si="2"/>
        <v>2194</v>
      </c>
      <c r="Y46" s="18">
        <f t="shared" si="2"/>
        <v>18</v>
      </c>
      <c r="Z46" s="20">
        <f t="shared" si="2"/>
        <v>410</v>
      </c>
      <c r="AA46" s="18">
        <f t="shared" si="2"/>
        <v>0</v>
      </c>
      <c r="AB46" s="18">
        <f t="shared" si="2"/>
        <v>0</v>
      </c>
      <c r="AC46" s="21"/>
      <c r="AD46" s="1"/>
    </row>
    <row r="47" spans="3:30">
      <c r="C47" s="22"/>
      <c r="D47" s="93" t="s">
        <v>60</v>
      </c>
      <c r="E47" s="93"/>
      <c r="F47" s="93"/>
      <c r="G47" s="9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6"/>
      <c r="AD47" s="6"/>
    </row>
    <row r="48" spans="3:30" ht="18.75">
      <c r="C48" s="25"/>
      <c r="D48" s="93"/>
      <c r="E48" s="93"/>
      <c r="F48" s="93"/>
      <c r="G48" s="93"/>
      <c r="H48" s="1"/>
      <c r="I48" s="1"/>
      <c r="J48" s="1"/>
      <c r="K48" s="1"/>
      <c r="L48" s="26"/>
      <c r="M48" s="26"/>
      <c r="N48" s="26"/>
      <c r="O48" s="26"/>
      <c r="P48" s="26"/>
      <c r="Q48" s="26"/>
      <c r="R48" s="27" t="s">
        <v>61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3:30" ht="15.75">
      <c r="C49" s="25"/>
      <c r="D49" s="93"/>
      <c r="E49" s="93"/>
      <c r="F49" s="93"/>
      <c r="G49" s="9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3:30" ht="15.75">
      <c r="C50" s="21"/>
      <c r="D50" s="26"/>
      <c r="E50" s="21"/>
      <c r="F50" s="21"/>
      <c r="G50" s="28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6"/>
      <c r="AA50" s="26"/>
      <c r="AB50" s="26"/>
      <c r="AC50" s="26"/>
      <c r="AD50" s="26"/>
    </row>
    <row r="51" spans="3:30">
      <c r="C51" s="22"/>
      <c r="D51" s="6"/>
      <c r="E51" s="29"/>
      <c r="F51" s="29"/>
      <c r="G51" s="94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29"/>
      <c r="U51" s="29"/>
      <c r="V51" s="29"/>
      <c r="W51" s="29"/>
      <c r="X51" s="29"/>
      <c r="Y51" s="29"/>
      <c r="Z51" s="5"/>
      <c r="AA51" s="5"/>
      <c r="AB51" s="24"/>
      <c r="AC51" s="6"/>
      <c r="AD51" s="6"/>
    </row>
  </sheetData>
  <mergeCells count="18">
    <mergeCell ref="C2:AD2"/>
    <mergeCell ref="Z4:AB4"/>
    <mergeCell ref="C5:C6"/>
    <mergeCell ref="D5:D6"/>
    <mergeCell ref="E5:E6"/>
    <mergeCell ref="AA5:AB5"/>
    <mergeCell ref="W5:X5"/>
    <mergeCell ref="U5:V5"/>
    <mergeCell ref="Y5:Z5"/>
    <mergeCell ref="D47:G49"/>
    <mergeCell ref="G51:S51"/>
    <mergeCell ref="Q5:R5"/>
    <mergeCell ref="S5:T5"/>
    <mergeCell ref="O5:P5"/>
    <mergeCell ref="F5:F6"/>
    <mergeCell ref="G5:G6"/>
    <mergeCell ref="H5:L5"/>
    <mergeCell ref="M5:N5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" sqref="B4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9"/>
  <sheetViews>
    <sheetView workbookViewId="0">
      <selection activeCell="C7" sqref="C7"/>
    </sheetView>
  </sheetViews>
  <sheetFormatPr defaultRowHeight="15"/>
  <cols>
    <col min="1" max="1" width="4.140625" customWidth="1"/>
    <col min="2" max="2" width="20.5703125" customWidth="1"/>
    <col min="3" max="3" width="6.85546875" customWidth="1"/>
    <col min="4" max="4" width="7" customWidth="1"/>
    <col min="5" max="5" width="4.42578125" customWidth="1"/>
    <col min="6" max="6" width="3.5703125" customWidth="1"/>
    <col min="7" max="7" width="5.5703125" customWidth="1"/>
    <col min="8" max="8" width="4.85546875" customWidth="1"/>
    <col min="9" max="9" width="6.42578125" customWidth="1"/>
    <col min="10" max="10" width="5.140625" customWidth="1"/>
    <col min="11" max="11" width="6" customWidth="1"/>
    <col min="12" max="12" width="4" customWidth="1"/>
    <col min="13" max="13" width="7" customWidth="1"/>
    <col min="14" max="14" width="3.7109375" customWidth="1"/>
    <col min="15" max="15" width="4.140625" customWidth="1"/>
    <col min="16" max="16" width="4.85546875" customWidth="1"/>
    <col min="17" max="17" width="4.5703125" customWidth="1"/>
    <col min="18" max="18" width="4.42578125" customWidth="1"/>
    <col min="19" max="19" width="4.85546875" customWidth="1"/>
    <col min="20" max="20" width="6.5703125" customWidth="1"/>
    <col min="249" max="249" width="4" customWidth="1"/>
    <col min="250" max="250" width="13.140625" customWidth="1"/>
    <col min="251" max="251" width="6.85546875" customWidth="1"/>
    <col min="252" max="252" width="7" customWidth="1"/>
    <col min="253" max="253" width="4.42578125" customWidth="1"/>
    <col min="254" max="254" width="3.5703125" customWidth="1"/>
    <col min="255" max="255" width="5.5703125" customWidth="1"/>
    <col min="256" max="256" width="4.85546875" customWidth="1"/>
    <col min="257" max="257" width="6.42578125" customWidth="1"/>
    <col min="258" max="258" width="5.140625" customWidth="1"/>
    <col min="259" max="259" width="6" customWidth="1"/>
    <col min="260" max="260" width="4" customWidth="1"/>
    <col min="261" max="261" width="7" customWidth="1"/>
    <col min="262" max="262" width="3.7109375" customWidth="1"/>
    <col min="263" max="263" width="4.140625" customWidth="1"/>
    <col min="264" max="264" width="4.85546875" customWidth="1"/>
    <col min="265" max="265" width="4.5703125" customWidth="1"/>
    <col min="266" max="266" width="4.42578125" customWidth="1"/>
    <col min="267" max="267" width="4.85546875" customWidth="1"/>
    <col min="268" max="268" width="6.5703125" customWidth="1"/>
    <col min="505" max="505" width="4" customWidth="1"/>
    <col min="506" max="506" width="13.140625" customWidth="1"/>
    <col min="507" max="507" width="6.85546875" customWidth="1"/>
    <col min="508" max="508" width="7" customWidth="1"/>
    <col min="509" max="509" width="4.42578125" customWidth="1"/>
    <col min="510" max="510" width="3.5703125" customWidth="1"/>
    <col min="511" max="511" width="5.5703125" customWidth="1"/>
    <col min="512" max="512" width="4.85546875" customWidth="1"/>
    <col min="513" max="513" width="6.42578125" customWidth="1"/>
    <col min="514" max="514" width="5.140625" customWidth="1"/>
    <col min="515" max="515" width="6" customWidth="1"/>
    <col min="516" max="516" width="4" customWidth="1"/>
    <col min="517" max="517" width="7" customWidth="1"/>
    <col min="518" max="518" width="3.7109375" customWidth="1"/>
    <col min="519" max="519" width="4.140625" customWidth="1"/>
    <col min="520" max="520" width="4.85546875" customWidth="1"/>
    <col min="521" max="521" width="4.5703125" customWidth="1"/>
    <col min="522" max="522" width="4.42578125" customWidth="1"/>
    <col min="523" max="523" width="4.85546875" customWidth="1"/>
    <col min="524" max="524" width="6.5703125" customWidth="1"/>
    <col min="761" max="761" width="4" customWidth="1"/>
    <col min="762" max="762" width="13.140625" customWidth="1"/>
    <col min="763" max="763" width="6.85546875" customWidth="1"/>
    <col min="764" max="764" width="7" customWidth="1"/>
    <col min="765" max="765" width="4.42578125" customWidth="1"/>
    <col min="766" max="766" width="3.5703125" customWidth="1"/>
    <col min="767" max="767" width="5.5703125" customWidth="1"/>
    <col min="768" max="768" width="4.85546875" customWidth="1"/>
    <col min="769" max="769" width="6.42578125" customWidth="1"/>
    <col min="770" max="770" width="5.140625" customWidth="1"/>
    <col min="771" max="771" width="6" customWidth="1"/>
    <col min="772" max="772" width="4" customWidth="1"/>
    <col min="773" max="773" width="7" customWidth="1"/>
    <col min="774" max="774" width="3.7109375" customWidth="1"/>
    <col min="775" max="775" width="4.140625" customWidth="1"/>
    <col min="776" max="776" width="4.85546875" customWidth="1"/>
    <col min="777" max="777" width="4.5703125" customWidth="1"/>
    <col min="778" max="778" width="4.42578125" customWidth="1"/>
    <col min="779" max="779" width="4.85546875" customWidth="1"/>
    <col min="780" max="780" width="6.5703125" customWidth="1"/>
    <col min="1017" max="1017" width="4" customWidth="1"/>
    <col min="1018" max="1018" width="13.140625" customWidth="1"/>
    <col min="1019" max="1019" width="6.85546875" customWidth="1"/>
    <col min="1020" max="1020" width="7" customWidth="1"/>
    <col min="1021" max="1021" width="4.42578125" customWidth="1"/>
    <col min="1022" max="1022" width="3.5703125" customWidth="1"/>
    <col min="1023" max="1023" width="5.5703125" customWidth="1"/>
    <col min="1024" max="1024" width="4.85546875" customWidth="1"/>
    <col min="1025" max="1025" width="6.42578125" customWidth="1"/>
    <col min="1026" max="1026" width="5.140625" customWidth="1"/>
    <col min="1027" max="1027" width="6" customWidth="1"/>
    <col min="1028" max="1028" width="4" customWidth="1"/>
    <col min="1029" max="1029" width="7" customWidth="1"/>
    <col min="1030" max="1030" width="3.7109375" customWidth="1"/>
    <col min="1031" max="1031" width="4.140625" customWidth="1"/>
    <col min="1032" max="1032" width="4.85546875" customWidth="1"/>
    <col min="1033" max="1033" width="4.5703125" customWidth="1"/>
    <col min="1034" max="1034" width="4.42578125" customWidth="1"/>
    <col min="1035" max="1035" width="4.85546875" customWidth="1"/>
    <col min="1036" max="1036" width="6.5703125" customWidth="1"/>
    <col min="1273" max="1273" width="4" customWidth="1"/>
    <col min="1274" max="1274" width="13.140625" customWidth="1"/>
    <col min="1275" max="1275" width="6.85546875" customWidth="1"/>
    <col min="1276" max="1276" width="7" customWidth="1"/>
    <col min="1277" max="1277" width="4.42578125" customWidth="1"/>
    <col min="1278" max="1278" width="3.5703125" customWidth="1"/>
    <col min="1279" max="1279" width="5.5703125" customWidth="1"/>
    <col min="1280" max="1280" width="4.85546875" customWidth="1"/>
    <col min="1281" max="1281" width="6.42578125" customWidth="1"/>
    <col min="1282" max="1282" width="5.140625" customWidth="1"/>
    <col min="1283" max="1283" width="6" customWidth="1"/>
    <col min="1284" max="1284" width="4" customWidth="1"/>
    <col min="1285" max="1285" width="7" customWidth="1"/>
    <col min="1286" max="1286" width="3.7109375" customWidth="1"/>
    <col min="1287" max="1287" width="4.140625" customWidth="1"/>
    <col min="1288" max="1288" width="4.85546875" customWidth="1"/>
    <col min="1289" max="1289" width="4.5703125" customWidth="1"/>
    <col min="1290" max="1290" width="4.42578125" customWidth="1"/>
    <col min="1291" max="1291" width="4.85546875" customWidth="1"/>
    <col min="1292" max="1292" width="6.5703125" customWidth="1"/>
    <col min="1529" max="1529" width="4" customWidth="1"/>
    <col min="1530" max="1530" width="13.140625" customWidth="1"/>
    <col min="1531" max="1531" width="6.85546875" customWidth="1"/>
    <col min="1532" max="1532" width="7" customWidth="1"/>
    <col min="1533" max="1533" width="4.42578125" customWidth="1"/>
    <col min="1534" max="1534" width="3.5703125" customWidth="1"/>
    <col min="1535" max="1535" width="5.5703125" customWidth="1"/>
    <col min="1536" max="1536" width="4.85546875" customWidth="1"/>
    <col min="1537" max="1537" width="6.42578125" customWidth="1"/>
    <col min="1538" max="1538" width="5.140625" customWidth="1"/>
    <col min="1539" max="1539" width="6" customWidth="1"/>
    <col min="1540" max="1540" width="4" customWidth="1"/>
    <col min="1541" max="1541" width="7" customWidth="1"/>
    <col min="1542" max="1542" width="3.7109375" customWidth="1"/>
    <col min="1543" max="1543" width="4.140625" customWidth="1"/>
    <col min="1544" max="1544" width="4.85546875" customWidth="1"/>
    <col min="1545" max="1545" width="4.5703125" customWidth="1"/>
    <col min="1546" max="1546" width="4.42578125" customWidth="1"/>
    <col min="1547" max="1547" width="4.85546875" customWidth="1"/>
    <col min="1548" max="1548" width="6.5703125" customWidth="1"/>
    <col min="1785" max="1785" width="4" customWidth="1"/>
    <col min="1786" max="1786" width="13.140625" customWidth="1"/>
    <col min="1787" max="1787" width="6.85546875" customWidth="1"/>
    <col min="1788" max="1788" width="7" customWidth="1"/>
    <col min="1789" max="1789" width="4.42578125" customWidth="1"/>
    <col min="1790" max="1790" width="3.5703125" customWidth="1"/>
    <col min="1791" max="1791" width="5.5703125" customWidth="1"/>
    <col min="1792" max="1792" width="4.85546875" customWidth="1"/>
    <col min="1793" max="1793" width="6.42578125" customWidth="1"/>
    <col min="1794" max="1794" width="5.140625" customWidth="1"/>
    <col min="1795" max="1795" width="6" customWidth="1"/>
    <col min="1796" max="1796" width="4" customWidth="1"/>
    <col min="1797" max="1797" width="7" customWidth="1"/>
    <col min="1798" max="1798" width="3.7109375" customWidth="1"/>
    <col min="1799" max="1799" width="4.140625" customWidth="1"/>
    <col min="1800" max="1800" width="4.85546875" customWidth="1"/>
    <col min="1801" max="1801" width="4.5703125" customWidth="1"/>
    <col min="1802" max="1802" width="4.42578125" customWidth="1"/>
    <col min="1803" max="1803" width="4.85546875" customWidth="1"/>
    <col min="1804" max="1804" width="6.5703125" customWidth="1"/>
    <col min="2041" max="2041" width="4" customWidth="1"/>
    <col min="2042" max="2042" width="13.140625" customWidth="1"/>
    <col min="2043" max="2043" width="6.85546875" customWidth="1"/>
    <col min="2044" max="2044" width="7" customWidth="1"/>
    <col min="2045" max="2045" width="4.42578125" customWidth="1"/>
    <col min="2046" max="2046" width="3.5703125" customWidth="1"/>
    <col min="2047" max="2047" width="5.5703125" customWidth="1"/>
    <col min="2048" max="2048" width="4.85546875" customWidth="1"/>
    <col min="2049" max="2049" width="6.42578125" customWidth="1"/>
    <col min="2050" max="2050" width="5.140625" customWidth="1"/>
    <col min="2051" max="2051" width="6" customWidth="1"/>
    <col min="2052" max="2052" width="4" customWidth="1"/>
    <col min="2053" max="2053" width="7" customWidth="1"/>
    <col min="2054" max="2054" width="3.7109375" customWidth="1"/>
    <col min="2055" max="2055" width="4.140625" customWidth="1"/>
    <col min="2056" max="2056" width="4.85546875" customWidth="1"/>
    <col min="2057" max="2057" width="4.5703125" customWidth="1"/>
    <col min="2058" max="2058" width="4.42578125" customWidth="1"/>
    <col min="2059" max="2059" width="4.85546875" customWidth="1"/>
    <col min="2060" max="2060" width="6.5703125" customWidth="1"/>
    <col min="2297" max="2297" width="4" customWidth="1"/>
    <col min="2298" max="2298" width="13.140625" customWidth="1"/>
    <col min="2299" max="2299" width="6.85546875" customWidth="1"/>
    <col min="2300" max="2300" width="7" customWidth="1"/>
    <col min="2301" max="2301" width="4.42578125" customWidth="1"/>
    <col min="2302" max="2302" width="3.5703125" customWidth="1"/>
    <col min="2303" max="2303" width="5.5703125" customWidth="1"/>
    <col min="2304" max="2304" width="4.85546875" customWidth="1"/>
    <col min="2305" max="2305" width="6.42578125" customWidth="1"/>
    <col min="2306" max="2306" width="5.140625" customWidth="1"/>
    <col min="2307" max="2307" width="6" customWidth="1"/>
    <col min="2308" max="2308" width="4" customWidth="1"/>
    <col min="2309" max="2309" width="7" customWidth="1"/>
    <col min="2310" max="2310" width="3.7109375" customWidth="1"/>
    <col min="2311" max="2311" width="4.140625" customWidth="1"/>
    <col min="2312" max="2312" width="4.85546875" customWidth="1"/>
    <col min="2313" max="2313" width="4.5703125" customWidth="1"/>
    <col min="2314" max="2314" width="4.42578125" customWidth="1"/>
    <col min="2315" max="2315" width="4.85546875" customWidth="1"/>
    <col min="2316" max="2316" width="6.5703125" customWidth="1"/>
    <col min="2553" max="2553" width="4" customWidth="1"/>
    <col min="2554" max="2554" width="13.140625" customWidth="1"/>
    <col min="2555" max="2555" width="6.85546875" customWidth="1"/>
    <col min="2556" max="2556" width="7" customWidth="1"/>
    <col min="2557" max="2557" width="4.42578125" customWidth="1"/>
    <col min="2558" max="2558" width="3.5703125" customWidth="1"/>
    <col min="2559" max="2559" width="5.5703125" customWidth="1"/>
    <col min="2560" max="2560" width="4.85546875" customWidth="1"/>
    <col min="2561" max="2561" width="6.42578125" customWidth="1"/>
    <col min="2562" max="2562" width="5.140625" customWidth="1"/>
    <col min="2563" max="2563" width="6" customWidth="1"/>
    <col min="2564" max="2564" width="4" customWidth="1"/>
    <col min="2565" max="2565" width="7" customWidth="1"/>
    <col min="2566" max="2566" width="3.7109375" customWidth="1"/>
    <col min="2567" max="2567" width="4.140625" customWidth="1"/>
    <col min="2568" max="2568" width="4.85546875" customWidth="1"/>
    <col min="2569" max="2569" width="4.5703125" customWidth="1"/>
    <col min="2570" max="2570" width="4.42578125" customWidth="1"/>
    <col min="2571" max="2571" width="4.85546875" customWidth="1"/>
    <col min="2572" max="2572" width="6.5703125" customWidth="1"/>
    <col min="2809" max="2809" width="4" customWidth="1"/>
    <col min="2810" max="2810" width="13.140625" customWidth="1"/>
    <col min="2811" max="2811" width="6.85546875" customWidth="1"/>
    <col min="2812" max="2812" width="7" customWidth="1"/>
    <col min="2813" max="2813" width="4.42578125" customWidth="1"/>
    <col min="2814" max="2814" width="3.5703125" customWidth="1"/>
    <col min="2815" max="2815" width="5.5703125" customWidth="1"/>
    <col min="2816" max="2816" width="4.85546875" customWidth="1"/>
    <col min="2817" max="2817" width="6.42578125" customWidth="1"/>
    <col min="2818" max="2818" width="5.140625" customWidth="1"/>
    <col min="2819" max="2819" width="6" customWidth="1"/>
    <col min="2820" max="2820" width="4" customWidth="1"/>
    <col min="2821" max="2821" width="7" customWidth="1"/>
    <col min="2822" max="2822" width="3.7109375" customWidth="1"/>
    <col min="2823" max="2823" width="4.140625" customWidth="1"/>
    <col min="2824" max="2824" width="4.85546875" customWidth="1"/>
    <col min="2825" max="2825" width="4.5703125" customWidth="1"/>
    <col min="2826" max="2826" width="4.42578125" customWidth="1"/>
    <col min="2827" max="2827" width="4.85546875" customWidth="1"/>
    <col min="2828" max="2828" width="6.5703125" customWidth="1"/>
    <col min="3065" max="3065" width="4" customWidth="1"/>
    <col min="3066" max="3066" width="13.140625" customWidth="1"/>
    <col min="3067" max="3067" width="6.85546875" customWidth="1"/>
    <col min="3068" max="3068" width="7" customWidth="1"/>
    <col min="3069" max="3069" width="4.42578125" customWidth="1"/>
    <col min="3070" max="3070" width="3.5703125" customWidth="1"/>
    <col min="3071" max="3071" width="5.5703125" customWidth="1"/>
    <col min="3072" max="3072" width="4.85546875" customWidth="1"/>
    <col min="3073" max="3073" width="6.42578125" customWidth="1"/>
    <col min="3074" max="3074" width="5.140625" customWidth="1"/>
    <col min="3075" max="3075" width="6" customWidth="1"/>
    <col min="3076" max="3076" width="4" customWidth="1"/>
    <col min="3077" max="3077" width="7" customWidth="1"/>
    <col min="3078" max="3078" width="3.7109375" customWidth="1"/>
    <col min="3079" max="3079" width="4.140625" customWidth="1"/>
    <col min="3080" max="3080" width="4.85546875" customWidth="1"/>
    <col min="3081" max="3081" width="4.5703125" customWidth="1"/>
    <col min="3082" max="3082" width="4.42578125" customWidth="1"/>
    <col min="3083" max="3083" width="4.85546875" customWidth="1"/>
    <col min="3084" max="3084" width="6.5703125" customWidth="1"/>
    <col min="3321" max="3321" width="4" customWidth="1"/>
    <col min="3322" max="3322" width="13.140625" customWidth="1"/>
    <col min="3323" max="3323" width="6.85546875" customWidth="1"/>
    <col min="3324" max="3324" width="7" customWidth="1"/>
    <col min="3325" max="3325" width="4.42578125" customWidth="1"/>
    <col min="3326" max="3326" width="3.5703125" customWidth="1"/>
    <col min="3327" max="3327" width="5.5703125" customWidth="1"/>
    <col min="3328" max="3328" width="4.85546875" customWidth="1"/>
    <col min="3329" max="3329" width="6.42578125" customWidth="1"/>
    <col min="3330" max="3330" width="5.140625" customWidth="1"/>
    <col min="3331" max="3331" width="6" customWidth="1"/>
    <col min="3332" max="3332" width="4" customWidth="1"/>
    <col min="3333" max="3333" width="7" customWidth="1"/>
    <col min="3334" max="3334" width="3.7109375" customWidth="1"/>
    <col min="3335" max="3335" width="4.140625" customWidth="1"/>
    <col min="3336" max="3336" width="4.85546875" customWidth="1"/>
    <col min="3337" max="3337" width="4.5703125" customWidth="1"/>
    <col min="3338" max="3338" width="4.42578125" customWidth="1"/>
    <col min="3339" max="3339" width="4.85546875" customWidth="1"/>
    <col min="3340" max="3340" width="6.5703125" customWidth="1"/>
    <col min="3577" max="3577" width="4" customWidth="1"/>
    <col min="3578" max="3578" width="13.140625" customWidth="1"/>
    <col min="3579" max="3579" width="6.85546875" customWidth="1"/>
    <col min="3580" max="3580" width="7" customWidth="1"/>
    <col min="3581" max="3581" width="4.42578125" customWidth="1"/>
    <col min="3582" max="3582" width="3.5703125" customWidth="1"/>
    <col min="3583" max="3583" width="5.5703125" customWidth="1"/>
    <col min="3584" max="3584" width="4.85546875" customWidth="1"/>
    <col min="3585" max="3585" width="6.42578125" customWidth="1"/>
    <col min="3586" max="3586" width="5.140625" customWidth="1"/>
    <col min="3587" max="3587" width="6" customWidth="1"/>
    <col min="3588" max="3588" width="4" customWidth="1"/>
    <col min="3589" max="3589" width="7" customWidth="1"/>
    <col min="3590" max="3590" width="3.7109375" customWidth="1"/>
    <col min="3591" max="3591" width="4.140625" customWidth="1"/>
    <col min="3592" max="3592" width="4.85546875" customWidth="1"/>
    <col min="3593" max="3593" width="4.5703125" customWidth="1"/>
    <col min="3594" max="3594" width="4.42578125" customWidth="1"/>
    <col min="3595" max="3595" width="4.85546875" customWidth="1"/>
    <col min="3596" max="3596" width="6.5703125" customWidth="1"/>
    <col min="3833" max="3833" width="4" customWidth="1"/>
    <col min="3834" max="3834" width="13.140625" customWidth="1"/>
    <col min="3835" max="3835" width="6.85546875" customWidth="1"/>
    <col min="3836" max="3836" width="7" customWidth="1"/>
    <col min="3837" max="3837" width="4.42578125" customWidth="1"/>
    <col min="3838" max="3838" width="3.5703125" customWidth="1"/>
    <col min="3839" max="3839" width="5.5703125" customWidth="1"/>
    <col min="3840" max="3840" width="4.85546875" customWidth="1"/>
    <col min="3841" max="3841" width="6.42578125" customWidth="1"/>
    <col min="3842" max="3842" width="5.140625" customWidth="1"/>
    <col min="3843" max="3843" width="6" customWidth="1"/>
    <col min="3844" max="3844" width="4" customWidth="1"/>
    <col min="3845" max="3845" width="7" customWidth="1"/>
    <col min="3846" max="3846" width="3.7109375" customWidth="1"/>
    <col min="3847" max="3847" width="4.140625" customWidth="1"/>
    <col min="3848" max="3848" width="4.85546875" customWidth="1"/>
    <col min="3849" max="3849" width="4.5703125" customWidth="1"/>
    <col min="3850" max="3850" width="4.42578125" customWidth="1"/>
    <col min="3851" max="3851" width="4.85546875" customWidth="1"/>
    <col min="3852" max="3852" width="6.5703125" customWidth="1"/>
    <col min="4089" max="4089" width="4" customWidth="1"/>
    <col min="4090" max="4090" width="13.140625" customWidth="1"/>
    <col min="4091" max="4091" width="6.85546875" customWidth="1"/>
    <col min="4092" max="4092" width="7" customWidth="1"/>
    <col min="4093" max="4093" width="4.42578125" customWidth="1"/>
    <col min="4094" max="4094" width="3.5703125" customWidth="1"/>
    <col min="4095" max="4095" width="5.5703125" customWidth="1"/>
    <col min="4096" max="4096" width="4.85546875" customWidth="1"/>
    <col min="4097" max="4097" width="6.42578125" customWidth="1"/>
    <col min="4098" max="4098" width="5.140625" customWidth="1"/>
    <col min="4099" max="4099" width="6" customWidth="1"/>
    <col min="4100" max="4100" width="4" customWidth="1"/>
    <col min="4101" max="4101" width="7" customWidth="1"/>
    <col min="4102" max="4102" width="3.7109375" customWidth="1"/>
    <col min="4103" max="4103" width="4.140625" customWidth="1"/>
    <col min="4104" max="4104" width="4.85546875" customWidth="1"/>
    <col min="4105" max="4105" width="4.5703125" customWidth="1"/>
    <col min="4106" max="4106" width="4.42578125" customWidth="1"/>
    <col min="4107" max="4107" width="4.85546875" customWidth="1"/>
    <col min="4108" max="4108" width="6.5703125" customWidth="1"/>
    <col min="4345" max="4345" width="4" customWidth="1"/>
    <col min="4346" max="4346" width="13.140625" customWidth="1"/>
    <col min="4347" max="4347" width="6.85546875" customWidth="1"/>
    <col min="4348" max="4348" width="7" customWidth="1"/>
    <col min="4349" max="4349" width="4.42578125" customWidth="1"/>
    <col min="4350" max="4350" width="3.5703125" customWidth="1"/>
    <col min="4351" max="4351" width="5.5703125" customWidth="1"/>
    <col min="4352" max="4352" width="4.85546875" customWidth="1"/>
    <col min="4353" max="4353" width="6.42578125" customWidth="1"/>
    <col min="4354" max="4354" width="5.140625" customWidth="1"/>
    <col min="4355" max="4355" width="6" customWidth="1"/>
    <col min="4356" max="4356" width="4" customWidth="1"/>
    <col min="4357" max="4357" width="7" customWidth="1"/>
    <col min="4358" max="4358" width="3.7109375" customWidth="1"/>
    <col min="4359" max="4359" width="4.140625" customWidth="1"/>
    <col min="4360" max="4360" width="4.85546875" customWidth="1"/>
    <col min="4361" max="4361" width="4.5703125" customWidth="1"/>
    <col min="4362" max="4362" width="4.42578125" customWidth="1"/>
    <col min="4363" max="4363" width="4.85546875" customWidth="1"/>
    <col min="4364" max="4364" width="6.5703125" customWidth="1"/>
    <col min="4601" max="4601" width="4" customWidth="1"/>
    <col min="4602" max="4602" width="13.140625" customWidth="1"/>
    <col min="4603" max="4603" width="6.85546875" customWidth="1"/>
    <col min="4604" max="4604" width="7" customWidth="1"/>
    <col min="4605" max="4605" width="4.42578125" customWidth="1"/>
    <col min="4606" max="4606" width="3.5703125" customWidth="1"/>
    <col min="4607" max="4607" width="5.5703125" customWidth="1"/>
    <col min="4608" max="4608" width="4.85546875" customWidth="1"/>
    <col min="4609" max="4609" width="6.42578125" customWidth="1"/>
    <col min="4610" max="4610" width="5.140625" customWidth="1"/>
    <col min="4611" max="4611" width="6" customWidth="1"/>
    <col min="4612" max="4612" width="4" customWidth="1"/>
    <col min="4613" max="4613" width="7" customWidth="1"/>
    <col min="4614" max="4614" width="3.7109375" customWidth="1"/>
    <col min="4615" max="4615" width="4.140625" customWidth="1"/>
    <col min="4616" max="4616" width="4.85546875" customWidth="1"/>
    <col min="4617" max="4617" width="4.5703125" customWidth="1"/>
    <col min="4618" max="4618" width="4.42578125" customWidth="1"/>
    <col min="4619" max="4619" width="4.85546875" customWidth="1"/>
    <col min="4620" max="4620" width="6.5703125" customWidth="1"/>
    <col min="4857" max="4857" width="4" customWidth="1"/>
    <col min="4858" max="4858" width="13.140625" customWidth="1"/>
    <col min="4859" max="4859" width="6.85546875" customWidth="1"/>
    <col min="4860" max="4860" width="7" customWidth="1"/>
    <col min="4861" max="4861" width="4.42578125" customWidth="1"/>
    <col min="4862" max="4862" width="3.5703125" customWidth="1"/>
    <col min="4863" max="4863" width="5.5703125" customWidth="1"/>
    <col min="4864" max="4864" width="4.85546875" customWidth="1"/>
    <col min="4865" max="4865" width="6.42578125" customWidth="1"/>
    <col min="4866" max="4866" width="5.140625" customWidth="1"/>
    <col min="4867" max="4867" width="6" customWidth="1"/>
    <col min="4868" max="4868" width="4" customWidth="1"/>
    <col min="4869" max="4869" width="7" customWidth="1"/>
    <col min="4870" max="4870" width="3.7109375" customWidth="1"/>
    <col min="4871" max="4871" width="4.140625" customWidth="1"/>
    <col min="4872" max="4872" width="4.85546875" customWidth="1"/>
    <col min="4873" max="4873" width="4.5703125" customWidth="1"/>
    <col min="4874" max="4874" width="4.42578125" customWidth="1"/>
    <col min="4875" max="4875" width="4.85546875" customWidth="1"/>
    <col min="4876" max="4876" width="6.5703125" customWidth="1"/>
    <col min="5113" max="5113" width="4" customWidth="1"/>
    <col min="5114" max="5114" width="13.140625" customWidth="1"/>
    <col min="5115" max="5115" width="6.85546875" customWidth="1"/>
    <col min="5116" max="5116" width="7" customWidth="1"/>
    <col min="5117" max="5117" width="4.42578125" customWidth="1"/>
    <col min="5118" max="5118" width="3.5703125" customWidth="1"/>
    <col min="5119" max="5119" width="5.5703125" customWidth="1"/>
    <col min="5120" max="5120" width="4.85546875" customWidth="1"/>
    <col min="5121" max="5121" width="6.42578125" customWidth="1"/>
    <col min="5122" max="5122" width="5.140625" customWidth="1"/>
    <col min="5123" max="5123" width="6" customWidth="1"/>
    <col min="5124" max="5124" width="4" customWidth="1"/>
    <col min="5125" max="5125" width="7" customWidth="1"/>
    <col min="5126" max="5126" width="3.7109375" customWidth="1"/>
    <col min="5127" max="5127" width="4.140625" customWidth="1"/>
    <col min="5128" max="5128" width="4.85546875" customWidth="1"/>
    <col min="5129" max="5129" width="4.5703125" customWidth="1"/>
    <col min="5130" max="5130" width="4.42578125" customWidth="1"/>
    <col min="5131" max="5131" width="4.85546875" customWidth="1"/>
    <col min="5132" max="5132" width="6.5703125" customWidth="1"/>
    <col min="5369" max="5369" width="4" customWidth="1"/>
    <col min="5370" max="5370" width="13.140625" customWidth="1"/>
    <col min="5371" max="5371" width="6.85546875" customWidth="1"/>
    <col min="5372" max="5372" width="7" customWidth="1"/>
    <col min="5373" max="5373" width="4.42578125" customWidth="1"/>
    <col min="5374" max="5374" width="3.5703125" customWidth="1"/>
    <col min="5375" max="5375" width="5.5703125" customWidth="1"/>
    <col min="5376" max="5376" width="4.85546875" customWidth="1"/>
    <col min="5377" max="5377" width="6.42578125" customWidth="1"/>
    <col min="5378" max="5378" width="5.140625" customWidth="1"/>
    <col min="5379" max="5379" width="6" customWidth="1"/>
    <col min="5380" max="5380" width="4" customWidth="1"/>
    <col min="5381" max="5381" width="7" customWidth="1"/>
    <col min="5382" max="5382" width="3.7109375" customWidth="1"/>
    <col min="5383" max="5383" width="4.140625" customWidth="1"/>
    <col min="5384" max="5384" width="4.85546875" customWidth="1"/>
    <col min="5385" max="5385" width="4.5703125" customWidth="1"/>
    <col min="5386" max="5386" width="4.42578125" customWidth="1"/>
    <col min="5387" max="5387" width="4.85546875" customWidth="1"/>
    <col min="5388" max="5388" width="6.5703125" customWidth="1"/>
    <col min="5625" max="5625" width="4" customWidth="1"/>
    <col min="5626" max="5626" width="13.140625" customWidth="1"/>
    <col min="5627" max="5627" width="6.85546875" customWidth="1"/>
    <col min="5628" max="5628" width="7" customWidth="1"/>
    <col min="5629" max="5629" width="4.42578125" customWidth="1"/>
    <col min="5630" max="5630" width="3.5703125" customWidth="1"/>
    <col min="5631" max="5631" width="5.5703125" customWidth="1"/>
    <col min="5632" max="5632" width="4.85546875" customWidth="1"/>
    <col min="5633" max="5633" width="6.42578125" customWidth="1"/>
    <col min="5634" max="5634" width="5.140625" customWidth="1"/>
    <col min="5635" max="5635" width="6" customWidth="1"/>
    <col min="5636" max="5636" width="4" customWidth="1"/>
    <col min="5637" max="5637" width="7" customWidth="1"/>
    <col min="5638" max="5638" width="3.7109375" customWidth="1"/>
    <col min="5639" max="5639" width="4.140625" customWidth="1"/>
    <col min="5640" max="5640" width="4.85546875" customWidth="1"/>
    <col min="5641" max="5641" width="4.5703125" customWidth="1"/>
    <col min="5642" max="5642" width="4.42578125" customWidth="1"/>
    <col min="5643" max="5643" width="4.85546875" customWidth="1"/>
    <col min="5644" max="5644" width="6.5703125" customWidth="1"/>
    <col min="5881" max="5881" width="4" customWidth="1"/>
    <col min="5882" max="5882" width="13.140625" customWidth="1"/>
    <col min="5883" max="5883" width="6.85546875" customWidth="1"/>
    <col min="5884" max="5884" width="7" customWidth="1"/>
    <col min="5885" max="5885" width="4.42578125" customWidth="1"/>
    <col min="5886" max="5886" width="3.5703125" customWidth="1"/>
    <col min="5887" max="5887" width="5.5703125" customWidth="1"/>
    <col min="5888" max="5888" width="4.85546875" customWidth="1"/>
    <col min="5889" max="5889" width="6.42578125" customWidth="1"/>
    <col min="5890" max="5890" width="5.140625" customWidth="1"/>
    <col min="5891" max="5891" width="6" customWidth="1"/>
    <col min="5892" max="5892" width="4" customWidth="1"/>
    <col min="5893" max="5893" width="7" customWidth="1"/>
    <col min="5894" max="5894" width="3.7109375" customWidth="1"/>
    <col min="5895" max="5895" width="4.140625" customWidth="1"/>
    <col min="5896" max="5896" width="4.85546875" customWidth="1"/>
    <col min="5897" max="5897" width="4.5703125" customWidth="1"/>
    <col min="5898" max="5898" width="4.42578125" customWidth="1"/>
    <col min="5899" max="5899" width="4.85546875" customWidth="1"/>
    <col min="5900" max="5900" width="6.5703125" customWidth="1"/>
    <col min="6137" max="6137" width="4" customWidth="1"/>
    <col min="6138" max="6138" width="13.140625" customWidth="1"/>
    <col min="6139" max="6139" width="6.85546875" customWidth="1"/>
    <col min="6140" max="6140" width="7" customWidth="1"/>
    <col min="6141" max="6141" width="4.42578125" customWidth="1"/>
    <col min="6142" max="6142" width="3.5703125" customWidth="1"/>
    <col min="6143" max="6143" width="5.5703125" customWidth="1"/>
    <col min="6144" max="6144" width="4.85546875" customWidth="1"/>
    <col min="6145" max="6145" width="6.42578125" customWidth="1"/>
    <col min="6146" max="6146" width="5.140625" customWidth="1"/>
    <col min="6147" max="6147" width="6" customWidth="1"/>
    <col min="6148" max="6148" width="4" customWidth="1"/>
    <col min="6149" max="6149" width="7" customWidth="1"/>
    <col min="6150" max="6150" width="3.7109375" customWidth="1"/>
    <col min="6151" max="6151" width="4.140625" customWidth="1"/>
    <col min="6152" max="6152" width="4.85546875" customWidth="1"/>
    <col min="6153" max="6153" width="4.5703125" customWidth="1"/>
    <col min="6154" max="6154" width="4.42578125" customWidth="1"/>
    <col min="6155" max="6155" width="4.85546875" customWidth="1"/>
    <col min="6156" max="6156" width="6.5703125" customWidth="1"/>
    <col min="6393" max="6393" width="4" customWidth="1"/>
    <col min="6394" max="6394" width="13.140625" customWidth="1"/>
    <col min="6395" max="6395" width="6.85546875" customWidth="1"/>
    <col min="6396" max="6396" width="7" customWidth="1"/>
    <col min="6397" max="6397" width="4.42578125" customWidth="1"/>
    <col min="6398" max="6398" width="3.5703125" customWidth="1"/>
    <col min="6399" max="6399" width="5.5703125" customWidth="1"/>
    <col min="6400" max="6400" width="4.85546875" customWidth="1"/>
    <col min="6401" max="6401" width="6.42578125" customWidth="1"/>
    <col min="6402" max="6402" width="5.140625" customWidth="1"/>
    <col min="6403" max="6403" width="6" customWidth="1"/>
    <col min="6404" max="6404" width="4" customWidth="1"/>
    <col min="6405" max="6405" width="7" customWidth="1"/>
    <col min="6406" max="6406" width="3.7109375" customWidth="1"/>
    <col min="6407" max="6407" width="4.140625" customWidth="1"/>
    <col min="6408" max="6408" width="4.85546875" customWidth="1"/>
    <col min="6409" max="6409" width="4.5703125" customWidth="1"/>
    <col min="6410" max="6410" width="4.42578125" customWidth="1"/>
    <col min="6411" max="6411" width="4.85546875" customWidth="1"/>
    <col min="6412" max="6412" width="6.5703125" customWidth="1"/>
    <col min="6649" max="6649" width="4" customWidth="1"/>
    <col min="6650" max="6650" width="13.140625" customWidth="1"/>
    <col min="6651" max="6651" width="6.85546875" customWidth="1"/>
    <col min="6652" max="6652" width="7" customWidth="1"/>
    <col min="6653" max="6653" width="4.42578125" customWidth="1"/>
    <col min="6654" max="6654" width="3.5703125" customWidth="1"/>
    <col min="6655" max="6655" width="5.5703125" customWidth="1"/>
    <col min="6656" max="6656" width="4.85546875" customWidth="1"/>
    <col min="6657" max="6657" width="6.42578125" customWidth="1"/>
    <col min="6658" max="6658" width="5.140625" customWidth="1"/>
    <col min="6659" max="6659" width="6" customWidth="1"/>
    <col min="6660" max="6660" width="4" customWidth="1"/>
    <col min="6661" max="6661" width="7" customWidth="1"/>
    <col min="6662" max="6662" width="3.7109375" customWidth="1"/>
    <col min="6663" max="6663" width="4.140625" customWidth="1"/>
    <col min="6664" max="6664" width="4.85546875" customWidth="1"/>
    <col min="6665" max="6665" width="4.5703125" customWidth="1"/>
    <col min="6666" max="6666" width="4.42578125" customWidth="1"/>
    <col min="6667" max="6667" width="4.85546875" customWidth="1"/>
    <col min="6668" max="6668" width="6.5703125" customWidth="1"/>
    <col min="6905" max="6905" width="4" customWidth="1"/>
    <col min="6906" max="6906" width="13.140625" customWidth="1"/>
    <col min="6907" max="6907" width="6.85546875" customWidth="1"/>
    <col min="6908" max="6908" width="7" customWidth="1"/>
    <col min="6909" max="6909" width="4.42578125" customWidth="1"/>
    <col min="6910" max="6910" width="3.5703125" customWidth="1"/>
    <col min="6911" max="6911" width="5.5703125" customWidth="1"/>
    <col min="6912" max="6912" width="4.85546875" customWidth="1"/>
    <col min="6913" max="6913" width="6.42578125" customWidth="1"/>
    <col min="6914" max="6914" width="5.140625" customWidth="1"/>
    <col min="6915" max="6915" width="6" customWidth="1"/>
    <col min="6916" max="6916" width="4" customWidth="1"/>
    <col min="6917" max="6917" width="7" customWidth="1"/>
    <col min="6918" max="6918" width="3.7109375" customWidth="1"/>
    <col min="6919" max="6919" width="4.140625" customWidth="1"/>
    <col min="6920" max="6920" width="4.85546875" customWidth="1"/>
    <col min="6921" max="6921" width="4.5703125" customWidth="1"/>
    <col min="6922" max="6922" width="4.42578125" customWidth="1"/>
    <col min="6923" max="6923" width="4.85546875" customWidth="1"/>
    <col min="6924" max="6924" width="6.5703125" customWidth="1"/>
    <col min="7161" max="7161" width="4" customWidth="1"/>
    <col min="7162" max="7162" width="13.140625" customWidth="1"/>
    <col min="7163" max="7163" width="6.85546875" customWidth="1"/>
    <col min="7164" max="7164" width="7" customWidth="1"/>
    <col min="7165" max="7165" width="4.42578125" customWidth="1"/>
    <col min="7166" max="7166" width="3.5703125" customWidth="1"/>
    <col min="7167" max="7167" width="5.5703125" customWidth="1"/>
    <col min="7168" max="7168" width="4.85546875" customWidth="1"/>
    <col min="7169" max="7169" width="6.42578125" customWidth="1"/>
    <col min="7170" max="7170" width="5.140625" customWidth="1"/>
    <col min="7171" max="7171" width="6" customWidth="1"/>
    <col min="7172" max="7172" width="4" customWidth="1"/>
    <col min="7173" max="7173" width="7" customWidth="1"/>
    <col min="7174" max="7174" width="3.7109375" customWidth="1"/>
    <col min="7175" max="7175" width="4.140625" customWidth="1"/>
    <col min="7176" max="7176" width="4.85546875" customWidth="1"/>
    <col min="7177" max="7177" width="4.5703125" customWidth="1"/>
    <col min="7178" max="7178" width="4.42578125" customWidth="1"/>
    <col min="7179" max="7179" width="4.85546875" customWidth="1"/>
    <col min="7180" max="7180" width="6.5703125" customWidth="1"/>
    <col min="7417" max="7417" width="4" customWidth="1"/>
    <col min="7418" max="7418" width="13.140625" customWidth="1"/>
    <col min="7419" max="7419" width="6.85546875" customWidth="1"/>
    <col min="7420" max="7420" width="7" customWidth="1"/>
    <col min="7421" max="7421" width="4.42578125" customWidth="1"/>
    <col min="7422" max="7422" width="3.5703125" customWidth="1"/>
    <col min="7423" max="7423" width="5.5703125" customWidth="1"/>
    <col min="7424" max="7424" width="4.85546875" customWidth="1"/>
    <col min="7425" max="7425" width="6.42578125" customWidth="1"/>
    <col min="7426" max="7426" width="5.140625" customWidth="1"/>
    <col min="7427" max="7427" width="6" customWidth="1"/>
    <col min="7428" max="7428" width="4" customWidth="1"/>
    <col min="7429" max="7429" width="7" customWidth="1"/>
    <col min="7430" max="7430" width="3.7109375" customWidth="1"/>
    <col min="7431" max="7431" width="4.140625" customWidth="1"/>
    <col min="7432" max="7432" width="4.85546875" customWidth="1"/>
    <col min="7433" max="7433" width="4.5703125" customWidth="1"/>
    <col min="7434" max="7434" width="4.42578125" customWidth="1"/>
    <col min="7435" max="7435" width="4.85546875" customWidth="1"/>
    <col min="7436" max="7436" width="6.5703125" customWidth="1"/>
    <col min="7673" max="7673" width="4" customWidth="1"/>
    <col min="7674" max="7674" width="13.140625" customWidth="1"/>
    <col min="7675" max="7675" width="6.85546875" customWidth="1"/>
    <col min="7676" max="7676" width="7" customWidth="1"/>
    <col min="7677" max="7677" width="4.42578125" customWidth="1"/>
    <col min="7678" max="7678" width="3.5703125" customWidth="1"/>
    <col min="7679" max="7679" width="5.5703125" customWidth="1"/>
    <col min="7680" max="7680" width="4.85546875" customWidth="1"/>
    <col min="7681" max="7681" width="6.42578125" customWidth="1"/>
    <col min="7682" max="7682" width="5.140625" customWidth="1"/>
    <col min="7683" max="7683" width="6" customWidth="1"/>
    <col min="7684" max="7684" width="4" customWidth="1"/>
    <col min="7685" max="7685" width="7" customWidth="1"/>
    <col min="7686" max="7686" width="3.7109375" customWidth="1"/>
    <col min="7687" max="7687" width="4.140625" customWidth="1"/>
    <col min="7688" max="7688" width="4.85546875" customWidth="1"/>
    <col min="7689" max="7689" width="4.5703125" customWidth="1"/>
    <col min="7690" max="7690" width="4.42578125" customWidth="1"/>
    <col min="7691" max="7691" width="4.85546875" customWidth="1"/>
    <col min="7692" max="7692" width="6.5703125" customWidth="1"/>
    <col min="7929" max="7929" width="4" customWidth="1"/>
    <col min="7930" max="7930" width="13.140625" customWidth="1"/>
    <col min="7931" max="7931" width="6.85546875" customWidth="1"/>
    <col min="7932" max="7932" width="7" customWidth="1"/>
    <col min="7933" max="7933" width="4.42578125" customWidth="1"/>
    <col min="7934" max="7934" width="3.5703125" customWidth="1"/>
    <col min="7935" max="7935" width="5.5703125" customWidth="1"/>
    <col min="7936" max="7936" width="4.85546875" customWidth="1"/>
    <col min="7937" max="7937" width="6.42578125" customWidth="1"/>
    <col min="7938" max="7938" width="5.140625" customWidth="1"/>
    <col min="7939" max="7939" width="6" customWidth="1"/>
    <col min="7940" max="7940" width="4" customWidth="1"/>
    <col min="7941" max="7941" width="7" customWidth="1"/>
    <col min="7942" max="7942" width="3.7109375" customWidth="1"/>
    <col min="7943" max="7943" width="4.140625" customWidth="1"/>
    <col min="7944" max="7944" width="4.85546875" customWidth="1"/>
    <col min="7945" max="7945" width="4.5703125" customWidth="1"/>
    <col min="7946" max="7946" width="4.42578125" customWidth="1"/>
    <col min="7947" max="7947" width="4.85546875" customWidth="1"/>
    <col min="7948" max="7948" width="6.5703125" customWidth="1"/>
    <col min="8185" max="8185" width="4" customWidth="1"/>
    <col min="8186" max="8186" width="13.140625" customWidth="1"/>
    <col min="8187" max="8187" width="6.85546875" customWidth="1"/>
    <col min="8188" max="8188" width="7" customWidth="1"/>
    <col min="8189" max="8189" width="4.42578125" customWidth="1"/>
    <col min="8190" max="8190" width="3.5703125" customWidth="1"/>
    <col min="8191" max="8191" width="5.5703125" customWidth="1"/>
    <col min="8192" max="8192" width="4.85546875" customWidth="1"/>
    <col min="8193" max="8193" width="6.42578125" customWidth="1"/>
    <col min="8194" max="8194" width="5.140625" customWidth="1"/>
    <col min="8195" max="8195" width="6" customWidth="1"/>
    <col min="8196" max="8196" width="4" customWidth="1"/>
    <col min="8197" max="8197" width="7" customWidth="1"/>
    <col min="8198" max="8198" width="3.7109375" customWidth="1"/>
    <col min="8199" max="8199" width="4.140625" customWidth="1"/>
    <col min="8200" max="8200" width="4.85546875" customWidth="1"/>
    <col min="8201" max="8201" width="4.5703125" customWidth="1"/>
    <col min="8202" max="8202" width="4.42578125" customWidth="1"/>
    <col min="8203" max="8203" width="4.85546875" customWidth="1"/>
    <col min="8204" max="8204" width="6.5703125" customWidth="1"/>
    <col min="8441" max="8441" width="4" customWidth="1"/>
    <col min="8442" max="8442" width="13.140625" customWidth="1"/>
    <col min="8443" max="8443" width="6.85546875" customWidth="1"/>
    <col min="8444" max="8444" width="7" customWidth="1"/>
    <col min="8445" max="8445" width="4.42578125" customWidth="1"/>
    <col min="8446" max="8446" width="3.5703125" customWidth="1"/>
    <col min="8447" max="8447" width="5.5703125" customWidth="1"/>
    <col min="8448" max="8448" width="4.85546875" customWidth="1"/>
    <col min="8449" max="8449" width="6.42578125" customWidth="1"/>
    <col min="8450" max="8450" width="5.140625" customWidth="1"/>
    <col min="8451" max="8451" width="6" customWidth="1"/>
    <col min="8452" max="8452" width="4" customWidth="1"/>
    <col min="8453" max="8453" width="7" customWidth="1"/>
    <col min="8454" max="8454" width="3.7109375" customWidth="1"/>
    <col min="8455" max="8455" width="4.140625" customWidth="1"/>
    <col min="8456" max="8456" width="4.85546875" customWidth="1"/>
    <col min="8457" max="8457" width="4.5703125" customWidth="1"/>
    <col min="8458" max="8458" width="4.42578125" customWidth="1"/>
    <col min="8459" max="8459" width="4.85546875" customWidth="1"/>
    <col min="8460" max="8460" width="6.5703125" customWidth="1"/>
    <col min="8697" max="8697" width="4" customWidth="1"/>
    <col min="8698" max="8698" width="13.140625" customWidth="1"/>
    <col min="8699" max="8699" width="6.85546875" customWidth="1"/>
    <col min="8700" max="8700" width="7" customWidth="1"/>
    <col min="8701" max="8701" width="4.42578125" customWidth="1"/>
    <col min="8702" max="8702" width="3.5703125" customWidth="1"/>
    <col min="8703" max="8703" width="5.5703125" customWidth="1"/>
    <col min="8704" max="8704" width="4.85546875" customWidth="1"/>
    <col min="8705" max="8705" width="6.42578125" customWidth="1"/>
    <col min="8706" max="8706" width="5.140625" customWidth="1"/>
    <col min="8707" max="8707" width="6" customWidth="1"/>
    <col min="8708" max="8708" width="4" customWidth="1"/>
    <col min="8709" max="8709" width="7" customWidth="1"/>
    <col min="8710" max="8710" width="3.7109375" customWidth="1"/>
    <col min="8711" max="8711" width="4.140625" customWidth="1"/>
    <col min="8712" max="8712" width="4.85546875" customWidth="1"/>
    <col min="8713" max="8713" width="4.5703125" customWidth="1"/>
    <col min="8714" max="8714" width="4.42578125" customWidth="1"/>
    <col min="8715" max="8715" width="4.85546875" customWidth="1"/>
    <col min="8716" max="8716" width="6.5703125" customWidth="1"/>
    <col min="8953" max="8953" width="4" customWidth="1"/>
    <col min="8954" max="8954" width="13.140625" customWidth="1"/>
    <col min="8955" max="8955" width="6.85546875" customWidth="1"/>
    <col min="8956" max="8956" width="7" customWidth="1"/>
    <col min="8957" max="8957" width="4.42578125" customWidth="1"/>
    <col min="8958" max="8958" width="3.5703125" customWidth="1"/>
    <col min="8959" max="8959" width="5.5703125" customWidth="1"/>
    <col min="8960" max="8960" width="4.85546875" customWidth="1"/>
    <col min="8961" max="8961" width="6.42578125" customWidth="1"/>
    <col min="8962" max="8962" width="5.140625" customWidth="1"/>
    <col min="8963" max="8963" width="6" customWidth="1"/>
    <col min="8964" max="8964" width="4" customWidth="1"/>
    <col min="8965" max="8965" width="7" customWidth="1"/>
    <col min="8966" max="8966" width="3.7109375" customWidth="1"/>
    <col min="8967" max="8967" width="4.140625" customWidth="1"/>
    <col min="8968" max="8968" width="4.85546875" customWidth="1"/>
    <col min="8969" max="8969" width="4.5703125" customWidth="1"/>
    <col min="8970" max="8970" width="4.42578125" customWidth="1"/>
    <col min="8971" max="8971" width="4.85546875" customWidth="1"/>
    <col min="8972" max="8972" width="6.5703125" customWidth="1"/>
    <col min="9209" max="9209" width="4" customWidth="1"/>
    <col min="9210" max="9210" width="13.140625" customWidth="1"/>
    <col min="9211" max="9211" width="6.85546875" customWidth="1"/>
    <col min="9212" max="9212" width="7" customWidth="1"/>
    <col min="9213" max="9213" width="4.42578125" customWidth="1"/>
    <col min="9214" max="9214" width="3.5703125" customWidth="1"/>
    <col min="9215" max="9215" width="5.5703125" customWidth="1"/>
    <col min="9216" max="9216" width="4.85546875" customWidth="1"/>
    <col min="9217" max="9217" width="6.42578125" customWidth="1"/>
    <col min="9218" max="9218" width="5.140625" customWidth="1"/>
    <col min="9219" max="9219" width="6" customWidth="1"/>
    <col min="9220" max="9220" width="4" customWidth="1"/>
    <col min="9221" max="9221" width="7" customWidth="1"/>
    <col min="9222" max="9222" width="3.7109375" customWidth="1"/>
    <col min="9223" max="9223" width="4.140625" customWidth="1"/>
    <col min="9224" max="9224" width="4.85546875" customWidth="1"/>
    <col min="9225" max="9225" width="4.5703125" customWidth="1"/>
    <col min="9226" max="9226" width="4.42578125" customWidth="1"/>
    <col min="9227" max="9227" width="4.85546875" customWidth="1"/>
    <col min="9228" max="9228" width="6.5703125" customWidth="1"/>
    <col min="9465" max="9465" width="4" customWidth="1"/>
    <col min="9466" max="9466" width="13.140625" customWidth="1"/>
    <col min="9467" max="9467" width="6.85546875" customWidth="1"/>
    <col min="9468" max="9468" width="7" customWidth="1"/>
    <col min="9469" max="9469" width="4.42578125" customWidth="1"/>
    <col min="9470" max="9470" width="3.5703125" customWidth="1"/>
    <col min="9471" max="9471" width="5.5703125" customWidth="1"/>
    <col min="9472" max="9472" width="4.85546875" customWidth="1"/>
    <col min="9473" max="9473" width="6.42578125" customWidth="1"/>
    <col min="9474" max="9474" width="5.140625" customWidth="1"/>
    <col min="9475" max="9475" width="6" customWidth="1"/>
    <col min="9476" max="9476" width="4" customWidth="1"/>
    <col min="9477" max="9477" width="7" customWidth="1"/>
    <col min="9478" max="9478" width="3.7109375" customWidth="1"/>
    <col min="9479" max="9479" width="4.140625" customWidth="1"/>
    <col min="9480" max="9480" width="4.85546875" customWidth="1"/>
    <col min="9481" max="9481" width="4.5703125" customWidth="1"/>
    <col min="9482" max="9482" width="4.42578125" customWidth="1"/>
    <col min="9483" max="9483" width="4.85546875" customWidth="1"/>
    <col min="9484" max="9484" width="6.5703125" customWidth="1"/>
    <col min="9721" max="9721" width="4" customWidth="1"/>
    <col min="9722" max="9722" width="13.140625" customWidth="1"/>
    <col min="9723" max="9723" width="6.85546875" customWidth="1"/>
    <col min="9724" max="9724" width="7" customWidth="1"/>
    <col min="9725" max="9725" width="4.42578125" customWidth="1"/>
    <col min="9726" max="9726" width="3.5703125" customWidth="1"/>
    <col min="9727" max="9727" width="5.5703125" customWidth="1"/>
    <col min="9728" max="9728" width="4.85546875" customWidth="1"/>
    <col min="9729" max="9729" width="6.42578125" customWidth="1"/>
    <col min="9730" max="9730" width="5.140625" customWidth="1"/>
    <col min="9731" max="9731" width="6" customWidth="1"/>
    <col min="9732" max="9732" width="4" customWidth="1"/>
    <col min="9733" max="9733" width="7" customWidth="1"/>
    <col min="9734" max="9734" width="3.7109375" customWidth="1"/>
    <col min="9735" max="9735" width="4.140625" customWidth="1"/>
    <col min="9736" max="9736" width="4.85546875" customWidth="1"/>
    <col min="9737" max="9737" width="4.5703125" customWidth="1"/>
    <col min="9738" max="9738" width="4.42578125" customWidth="1"/>
    <col min="9739" max="9739" width="4.85546875" customWidth="1"/>
    <col min="9740" max="9740" width="6.5703125" customWidth="1"/>
    <col min="9977" max="9977" width="4" customWidth="1"/>
    <col min="9978" max="9978" width="13.140625" customWidth="1"/>
    <col min="9979" max="9979" width="6.85546875" customWidth="1"/>
    <col min="9980" max="9980" width="7" customWidth="1"/>
    <col min="9981" max="9981" width="4.42578125" customWidth="1"/>
    <col min="9982" max="9982" width="3.5703125" customWidth="1"/>
    <col min="9983" max="9983" width="5.5703125" customWidth="1"/>
    <col min="9984" max="9984" width="4.85546875" customWidth="1"/>
    <col min="9985" max="9985" width="6.42578125" customWidth="1"/>
    <col min="9986" max="9986" width="5.140625" customWidth="1"/>
    <col min="9987" max="9987" width="6" customWidth="1"/>
    <col min="9988" max="9988" width="4" customWidth="1"/>
    <col min="9989" max="9989" width="7" customWidth="1"/>
    <col min="9990" max="9990" width="3.7109375" customWidth="1"/>
    <col min="9991" max="9991" width="4.140625" customWidth="1"/>
    <col min="9992" max="9992" width="4.85546875" customWidth="1"/>
    <col min="9993" max="9993" width="4.5703125" customWidth="1"/>
    <col min="9994" max="9994" width="4.42578125" customWidth="1"/>
    <col min="9995" max="9995" width="4.85546875" customWidth="1"/>
    <col min="9996" max="9996" width="6.5703125" customWidth="1"/>
    <col min="10233" max="10233" width="4" customWidth="1"/>
    <col min="10234" max="10234" width="13.140625" customWidth="1"/>
    <col min="10235" max="10235" width="6.85546875" customWidth="1"/>
    <col min="10236" max="10236" width="7" customWidth="1"/>
    <col min="10237" max="10237" width="4.42578125" customWidth="1"/>
    <col min="10238" max="10238" width="3.5703125" customWidth="1"/>
    <col min="10239" max="10239" width="5.5703125" customWidth="1"/>
    <col min="10240" max="10240" width="4.85546875" customWidth="1"/>
    <col min="10241" max="10241" width="6.42578125" customWidth="1"/>
    <col min="10242" max="10242" width="5.140625" customWidth="1"/>
    <col min="10243" max="10243" width="6" customWidth="1"/>
    <col min="10244" max="10244" width="4" customWidth="1"/>
    <col min="10245" max="10245" width="7" customWidth="1"/>
    <col min="10246" max="10246" width="3.7109375" customWidth="1"/>
    <col min="10247" max="10247" width="4.140625" customWidth="1"/>
    <col min="10248" max="10248" width="4.85546875" customWidth="1"/>
    <col min="10249" max="10249" width="4.5703125" customWidth="1"/>
    <col min="10250" max="10250" width="4.42578125" customWidth="1"/>
    <col min="10251" max="10251" width="4.85546875" customWidth="1"/>
    <col min="10252" max="10252" width="6.5703125" customWidth="1"/>
    <col min="10489" max="10489" width="4" customWidth="1"/>
    <col min="10490" max="10490" width="13.140625" customWidth="1"/>
    <col min="10491" max="10491" width="6.85546875" customWidth="1"/>
    <col min="10492" max="10492" width="7" customWidth="1"/>
    <col min="10493" max="10493" width="4.42578125" customWidth="1"/>
    <col min="10494" max="10494" width="3.5703125" customWidth="1"/>
    <col min="10495" max="10495" width="5.5703125" customWidth="1"/>
    <col min="10496" max="10496" width="4.85546875" customWidth="1"/>
    <col min="10497" max="10497" width="6.42578125" customWidth="1"/>
    <col min="10498" max="10498" width="5.140625" customWidth="1"/>
    <col min="10499" max="10499" width="6" customWidth="1"/>
    <col min="10500" max="10500" width="4" customWidth="1"/>
    <col min="10501" max="10501" width="7" customWidth="1"/>
    <col min="10502" max="10502" width="3.7109375" customWidth="1"/>
    <col min="10503" max="10503" width="4.140625" customWidth="1"/>
    <col min="10504" max="10504" width="4.85546875" customWidth="1"/>
    <col min="10505" max="10505" width="4.5703125" customWidth="1"/>
    <col min="10506" max="10506" width="4.42578125" customWidth="1"/>
    <col min="10507" max="10507" width="4.85546875" customWidth="1"/>
    <col min="10508" max="10508" width="6.5703125" customWidth="1"/>
    <col min="10745" max="10745" width="4" customWidth="1"/>
    <col min="10746" max="10746" width="13.140625" customWidth="1"/>
    <col min="10747" max="10747" width="6.85546875" customWidth="1"/>
    <col min="10748" max="10748" width="7" customWidth="1"/>
    <col min="10749" max="10749" width="4.42578125" customWidth="1"/>
    <col min="10750" max="10750" width="3.5703125" customWidth="1"/>
    <col min="10751" max="10751" width="5.5703125" customWidth="1"/>
    <col min="10752" max="10752" width="4.85546875" customWidth="1"/>
    <col min="10753" max="10753" width="6.42578125" customWidth="1"/>
    <col min="10754" max="10754" width="5.140625" customWidth="1"/>
    <col min="10755" max="10755" width="6" customWidth="1"/>
    <col min="10756" max="10756" width="4" customWidth="1"/>
    <col min="10757" max="10757" width="7" customWidth="1"/>
    <col min="10758" max="10758" width="3.7109375" customWidth="1"/>
    <col min="10759" max="10759" width="4.140625" customWidth="1"/>
    <col min="10760" max="10760" width="4.85546875" customWidth="1"/>
    <col min="10761" max="10761" width="4.5703125" customWidth="1"/>
    <col min="10762" max="10762" width="4.42578125" customWidth="1"/>
    <col min="10763" max="10763" width="4.85546875" customWidth="1"/>
    <col min="10764" max="10764" width="6.5703125" customWidth="1"/>
    <col min="11001" max="11001" width="4" customWidth="1"/>
    <col min="11002" max="11002" width="13.140625" customWidth="1"/>
    <col min="11003" max="11003" width="6.85546875" customWidth="1"/>
    <col min="11004" max="11004" width="7" customWidth="1"/>
    <col min="11005" max="11005" width="4.42578125" customWidth="1"/>
    <col min="11006" max="11006" width="3.5703125" customWidth="1"/>
    <col min="11007" max="11007" width="5.5703125" customWidth="1"/>
    <col min="11008" max="11008" width="4.85546875" customWidth="1"/>
    <col min="11009" max="11009" width="6.42578125" customWidth="1"/>
    <col min="11010" max="11010" width="5.140625" customWidth="1"/>
    <col min="11011" max="11011" width="6" customWidth="1"/>
    <col min="11012" max="11012" width="4" customWidth="1"/>
    <col min="11013" max="11013" width="7" customWidth="1"/>
    <col min="11014" max="11014" width="3.7109375" customWidth="1"/>
    <col min="11015" max="11015" width="4.140625" customWidth="1"/>
    <col min="11016" max="11016" width="4.85546875" customWidth="1"/>
    <col min="11017" max="11017" width="4.5703125" customWidth="1"/>
    <col min="11018" max="11018" width="4.42578125" customWidth="1"/>
    <col min="11019" max="11019" width="4.85546875" customWidth="1"/>
    <col min="11020" max="11020" width="6.5703125" customWidth="1"/>
    <col min="11257" max="11257" width="4" customWidth="1"/>
    <col min="11258" max="11258" width="13.140625" customWidth="1"/>
    <col min="11259" max="11259" width="6.85546875" customWidth="1"/>
    <col min="11260" max="11260" width="7" customWidth="1"/>
    <col min="11261" max="11261" width="4.42578125" customWidth="1"/>
    <col min="11262" max="11262" width="3.5703125" customWidth="1"/>
    <col min="11263" max="11263" width="5.5703125" customWidth="1"/>
    <col min="11264" max="11264" width="4.85546875" customWidth="1"/>
    <col min="11265" max="11265" width="6.42578125" customWidth="1"/>
    <col min="11266" max="11266" width="5.140625" customWidth="1"/>
    <col min="11267" max="11267" width="6" customWidth="1"/>
    <col min="11268" max="11268" width="4" customWidth="1"/>
    <col min="11269" max="11269" width="7" customWidth="1"/>
    <col min="11270" max="11270" width="3.7109375" customWidth="1"/>
    <col min="11271" max="11271" width="4.140625" customWidth="1"/>
    <col min="11272" max="11272" width="4.85546875" customWidth="1"/>
    <col min="11273" max="11273" width="4.5703125" customWidth="1"/>
    <col min="11274" max="11274" width="4.42578125" customWidth="1"/>
    <col min="11275" max="11275" width="4.85546875" customWidth="1"/>
    <col min="11276" max="11276" width="6.5703125" customWidth="1"/>
    <col min="11513" max="11513" width="4" customWidth="1"/>
    <col min="11514" max="11514" width="13.140625" customWidth="1"/>
    <col min="11515" max="11515" width="6.85546875" customWidth="1"/>
    <col min="11516" max="11516" width="7" customWidth="1"/>
    <col min="11517" max="11517" width="4.42578125" customWidth="1"/>
    <col min="11518" max="11518" width="3.5703125" customWidth="1"/>
    <col min="11519" max="11519" width="5.5703125" customWidth="1"/>
    <col min="11520" max="11520" width="4.85546875" customWidth="1"/>
    <col min="11521" max="11521" width="6.42578125" customWidth="1"/>
    <col min="11522" max="11522" width="5.140625" customWidth="1"/>
    <col min="11523" max="11523" width="6" customWidth="1"/>
    <col min="11524" max="11524" width="4" customWidth="1"/>
    <col min="11525" max="11525" width="7" customWidth="1"/>
    <col min="11526" max="11526" width="3.7109375" customWidth="1"/>
    <col min="11527" max="11527" width="4.140625" customWidth="1"/>
    <col min="11528" max="11528" width="4.85546875" customWidth="1"/>
    <col min="11529" max="11529" width="4.5703125" customWidth="1"/>
    <col min="11530" max="11530" width="4.42578125" customWidth="1"/>
    <col min="11531" max="11531" width="4.85546875" customWidth="1"/>
    <col min="11532" max="11532" width="6.5703125" customWidth="1"/>
    <col min="11769" max="11769" width="4" customWidth="1"/>
    <col min="11770" max="11770" width="13.140625" customWidth="1"/>
    <col min="11771" max="11771" width="6.85546875" customWidth="1"/>
    <col min="11772" max="11772" width="7" customWidth="1"/>
    <col min="11773" max="11773" width="4.42578125" customWidth="1"/>
    <col min="11774" max="11774" width="3.5703125" customWidth="1"/>
    <col min="11775" max="11775" width="5.5703125" customWidth="1"/>
    <col min="11776" max="11776" width="4.85546875" customWidth="1"/>
    <col min="11777" max="11777" width="6.42578125" customWidth="1"/>
    <col min="11778" max="11778" width="5.140625" customWidth="1"/>
    <col min="11779" max="11779" width="6" customWidth="1"/>
    <col min="11780" max="11780" width="4" customWidth="1"/>
    <col min="11781" max="11781" width="7" customWidth="1"/>
    <col min="11782" max="11782" width="3.7109375" customWidth="1"/>
    <col min="11783" max="11783" width="4.140625" customWidth="1"/>
    <col min="11784" max="11784" width="4.85546875" customWidth="1"/>
    <col min="11785" max="11785" width="4.5703125" customWidth="1"/>
    <col min="11786" max="11786" width="4.42578125" customWidth="1"/>
    <col min="11787" max="11787" width="4.85546875" customWidth="1"/>
    <col min="11788" max="11788" width="6.5703125" customWidth="1"/>
    <col min="12025" max="12025" width="4" customWidth="1"/>
    <col min="12026" max="12026" width="13.140625" customWidth="1"/>
    <col min="12027" max="12027" width="6.85546875" customWidth="1"/>
    <col min="12028" max="12028" width="7" customWidth="1"/>
    <col min="12029" max="12029" width="4.42578125" customWidth="1"/>
    <col min="12030" max="12030" width="3.5703125" customWidth="1"/>
    <col min="12031" max="12031" width="5.5703125" customWidth="1"/>
    <col min="12032" max="12032" width="4.85546875" customWidth="1"/>
    <col min="12033" max="12033" width="6.42578125" customWidth="1"/>
    <col min="12034" max="12034" width="5.140625" customWidth="1"/>
    <col min="12035" max="12035" width="6" customWidth="1"/>
    <col min="12036" max="12036" width="4" customWidth="1"/>
    <col min="12037" max="12037" width="7" customWidth="1"/>
    <col min="12038" max="12038" width="3.7109375" customWidth="1"/>
    <col min="12039" max="12039" width="4.140625" customWidth="1"/>
    <col min="12040" max="12040" width="4.85546875" customWidth="1"/>
    <col min="12041" max="12041" width="4.5703125" customWidth="1"/>
    <col min="12042" max="12042" width="4.42578125" customWidth="1"/>
    <col min="12043" max="12043" width="4.85546875" customWidth="1"/>
    <col min="12044" max="12044" width="6.5703125" customWidth="1"/>
    <col min="12281" max="12281" width="4" customWidth="1"/>
    <col min="12282" max="12282" width="13.140625" customWidth="1"/>
    <col min="12283" max="12283" width="6.85546875" customWidth="1"/>
    <col min="12284" max="12284" width="7" customWidth="1"/>
    <col min="12285" max="12285" width="4.42578125" customWidth="1"/>
    <col min="12286" max="12286" width="3.5703125" customWidth="1"/>
    <col min="12287" max="12287" width="5.5703125" customWidth="1"/>
    <col min="12288" max="12288" width="4.85546875" customWidth="1"/>
    <col min="12289" max="12289" width="6.42578125" customWidth="1"/>
    <col min="12290" max="12290" width="5.140625" customWidth="1"/>
    <col min="12291" max="12291" width="6" customWidth="1"/>
    <col min="12292" max="12292" width="4" customWidth="1"/>
    <col min="12293" max="12293" width="7" customWidth="1"/>
    <col min="12294" max="12294" width="3.7109375" customWidth="1"/>
    <col min="12295" max="12295" width="4.140625" customWidth="1"/>
    <col min="12296" max="12296" width="4.85546875" customWidth="1"/>
    <col min="12297" max="12297" width="4.5703125" customWidth="1"/>
    <col min="12298" max="12298" width="4.42578125" customWidth="1"/>
    <col min="12299" max="12299" width="4.85546875" customWidth="1"/>
    <col min="12300" max="12300" width="6.5703125" customWidth="1"/>
    <col min="12537" max="12537" width="4" customWidth="1"/>
    <col min="12538" max="12538" width="13.140625" customWidth="1"/>
    <col min="12539" max="12539" width="6.85546875" customWidth="1"/>
    <col min="12540" max="12540" width="7" customWidth="1"/>
    <col min="12541" max="12541" width="4.42578125" customWidth="1"/>
    <col min="12542" max="12542" width="3.5703125" customWidth="1"/>
    <col min="12543" max="12543" width="5.5703125" customWidth="1"/>
    <col min="12544" max="12544" width="4.85546875" customWidth="1"/>
    <col min="12545" max="12545" width="6.42578125" customWidth="1"/>
    <col min="12546" max="12546" width="5.140625" customWidth="1"/>
    <col min="12547" max="12547" width="6" customWidth="1"/>
    <col min="12548" max="12548" width="4" customWidth="1"/>
    <col min="12549" max="12549" width="7" customWidth="1"/>
    <col min="12550" max="12550" width="3.7109375" customWidth="1"/>
    <col min="12551" max="12551" width="4.140625" customWidth="1"/>
    <col min="12552" max="12552" width="4.85546875" customWidth="1"/>
    <col min="12553" max="12553" width="4.5703125" customWidth="1"/>
    <col min="12554" max="12554" width="4.42578125" customWidth="1"/>
    <col min="12555" max="12555" width="4.85546875" customWidth="1"/>
    <col min="12556" max="12556" width="6.5703125" customWidth="1"/>
    <col min="12793" max="12793" width="4" customWidth="1"/>
    <col min="12794" max="12794" width="13.140625" customWidth="1"/>
    <col min="12795" max="12795" width="6.85546875" customWidth="1"/>
    <col min="12796" max="12796" width="7" customWidth="1"/>
    <col min="12797" max="12797" width="4.42578125" customWidth="1"/>
    <col min="12798" max="12798" width="3.5703125" customWidth="1"/>
    <col min="12799" max="12799" width="5.5703125" customWidth="1"/>
    <col min="12800" max="12800" width="4.85546875" customWidth="1"/>
    <col min="12801" max="12801" width="6.42578125" customWidth="1"/>
    <col min="12802" max="12802" width="5.140625" customWidth="1"/>
    <col min="12803" max="12803" width="6" customWidth="1"/>
    <col min="12804" max="12804" width="4" customWidth="1"/>
    <col min="12805" max="12805" width="7" customWidth="1"/>
    <col min="12806" max="12806" width="3.7109375" customWidth="1"/>
    <col min="12807" max="12807" width="4.140625" customWidth="1"/>
    <col min="12808" max="12808" width="4.85546875" customWidth="1"/>
    <col min="12809" max="12809" width="4.5703125" customWidth="1"/>
    <col min="12810" max="12810" width="4.42578125" customWidth="1"/>
    <col min="12811" max="12811" width="4.85546875" customWidth="1"/>
    <col min="12812" max="12812" width="6.5703125" customWidth="1"/>
    <col min="13049" max="13049" width="4" customWidth="1"/>
    <col min="13050" max="13050" width="13.140625" customWidth="1"/>
    <col min="13051" max="13051" width="6.85546875" customWidth="1"/>
    <col min="13052" max="13052" width="7" customWidth="1"/>
    <col min="13053" max="13053" width="4.42578125" customWidth="1"/>
    <col min="13054" max="13054" width="3.5703125" customWidth="1"/>
    <col min="13055" max="13055" width="5.5703125" customWidth="1"/>
    <col min="13056" max="13056" width="4.85546875" customWidth="1"/>
    <col min="13057" max="13057" width="6.42578125" customWidth="1"/>
    <col min="13058" max="13058" width="5.140625" customWidth="1"/>
    <col min="13059" max="13059" width="6" customWidth="1"/>
    <col min="13060" max="13060" width="4" customWidth="1"/>
    <col min="13061" max="13061" width="7" customWidth="1"/>
    <col min="13062" max="13062" width="3.7109375" customWidth="1"/>
    <col min="13063" max="13063" width="4.140625" customWidth="1"/>
    <col min="13064" max="13064" width="4.85546875" customWidth="1"/>
    <col min="13065" max="13065" width="4.5703125" customWidth="1"/>
    <col min="13066" max="13066" width="4.42578125" customWidth="1"/>
    <col min="13067" max="13067" width="4.85546875" customWidth="1"/>
    <col min="13068" max="13068" width="6.5703125" customWidth="1"/>
    <col min="13305" max="13305" width="4" customWidth="1"/>
    <col min="13306" max="13306" width="13.140625" customWidth="1"/>
    <col min="13307" max="13307" width="6.85546875" customWidth="1"/>
    <col min="13308" max="13308" width="7" customWidth="1"/>
    <col min="13309" max="13309" width="4.42578125" customWidth="1"/>
    <col min="13310" max="13310" width="3.5703125" customWidth="1"/>
    <col min="13311" max="13311" width="5.5703125" customWidth="1"/>
    <col min="13312" max="13312" width="4.85546875" customWidth="1"/>
    <col min="13313" max="13313" width="6.42578125" customWidth="1"/>
    <col min="13314" max="13314" width="5.140625" customWidth="1"/>
    <col min="13315" max="13315" width="6" customWidth="1"/>
    <col min="13316" max="13316" width="4" customWidth="1"/>
    <col min="13317" max="13317" width="7" customWidth="1"/>
    <col min="13318" max="13318" width="3.7109375" customWidth="1"/>
    <col min="13319" max="13319" width="4.140625" customWidth="1"/>
    <col min="13320" max="13320" width="4.85546875" customWidth="1"/>
    <col min="13321" max="13321" width="4.5703125" customWidth="1"/>
    <col min="13322" max="13322" width="4.42578125" customWidth="1"/>
    <col min="13323" max="13323" width="4.85546875" customWidth="1"/>
    <col min="13324" max="13324" width="6.5703125" customWidth="1"/>
    <col min="13561" max="13561" width="4" customWidth="1"/>
    <col min="13562" max="13562" width="13.140625" customWidth="1"/>
    <col min="13563" max="13563" width="6.85546875" customWidth="1"/>
    <col min="13564" max="13564" width="7" customWidth="1"/>
    <col min="13565" max="13565" width="4.42578125" customWidth="1"/>
    <col min="13566" max="13566" width="3.5703125" customWidth="1"/>
    <col min="13567" max="13567" width="5.5703125" customWidth="1"/>
    <col min="13568" max="13568" width="4.85546875" customWidth="1"/>
    <col min="13569" max="13569" width="6.42578125" customWidth="1"/>
    <col min="13570" max="13570" width="5.140625" customWidth="1"/>
    <col min="13571" max="13571" width="6" customWidth="1"/>
    <col min="13572" max="13572" width="4" customWidth="1"/>
    <col min="13573" max="13573" width="7" customWidth="1"/>
    <col min="13574" max="13574" width="3.7109375" customWidth="1"/>
    <col min="13575" max="13575" width="4.140625" customWidth="1"/>
    <col min="13576" max="13576" width="4.85546875" customWidth="1"/>
    <col min="13577" max="13577" width="4.5703125" customWidth="1"/>
    <col min="13578" max="13578" width="4.42578125" customWidth="1"/>
    <col min="13579" max="13579" width="4.85546875" customWidth="1"/>
    <col min="13580" max="13580" width="6.5703125" customWidth="1"/>
    <col min="13817" max="13817" width="4" customWidth="1"/>
    <col min="13818" max="13818" width="13.140625" customWidth="1"/>
    <col min="13819" max="13819" width="6.85546875" customWidth="1"/>
    <col min="13820" max="13820" width="7" customWidth="1"/>
    <col min="13821" max="13821" width="4.42578125" customWidth="1"/>
    <col min="13822" max="13822" width="3.5703125" customWidth="1"/>
    <col min="13823" max="13823" width="5.5703125" customWidth="1"/>
    <col min="13824" max="13824" width="4.85546875" customWidth="1"/>
    <col min="13825" max="13825" width="6.42578125" customWidth="1"/>
    <col min="13826" max="13826" width="5.140625" customWidth="1"/>
    <col min="13827" max="13827" width="6" customWidth="1"/>
    <col min="13828" max="13828" width="4" customWidth="1"/>
    <col min="13829" max="13829" width="7" customWidth="1"/>
    <col min="13830" max="13830" width="3.7109375" customWidth="1"/>
    <col min="13831" max="13831" width="4.140625" customWidth="1"/>
    <col min="13832" max="13832" width="4.85546875" customWidth="1"/>
    <col min="13833" max="13833" width="4.5703125" customWidth="1"/>
    <col min="13834" max="13834" width="4.42578125" customWidth="1"/>
    <col min="13835" max="13835" width="4.85546875" customWidth="1"/>
    <col min="13836" max="13836" width="6.5703125" customWidth="1"/>
    <col min="14073" max="14073" width="4" customWidth="1"/>
    <col min="14074" max="14074" width="13.140625" customWidth="1"/>
    <col min="14075" max="14075" width="6.85546875" customWidth="1"/>
    <col min="14076" max="14076" width="7" customWidth="1"/>
    <col min="14077" max="14077" width="4.42578125" customWidth="1"/>
    <col min="14078" max="14078" width="3.5703125" customWidth="1"/>
    <col min="14079" max="14079" width="5.5703125" customWidth="1"/>
    <col min="14080" max="14080" width="4.85546875" customWidth="1"/>
    <col min="14081" max="14081" width="6.42578125" customWidth="1"/>
    <col min="14082" max="14082" width="5.140625" customWidth="1"/>
    <col min="14083" max="14083" width="6" customWidth="1"/>
    <col min="14084" max="14084" width="4" customWidth="1"/>
    <col min="14085" max="14085" width="7" customWidth="1"/>
    <col min="14086" max="14086" width="3.7109375" customWidth="1"/>
    <col min="14087" max="14087" width="4.140625" customWidth="1"/>
    <col min="14088" max="14088" width="4.85546875" customWidth="1"/>
    <col min="14089" max="14089" width="4.5703125" customWidth="1"/>
    <col min="14090" max="14090" width="4.42578125" customWidth="1"/>
    <col min="14091" max="14091" width="4.85546875" customWidth="1"/>
    <col min="14092" max="14092" width="6.5703125" customWidth="1"/>
    <col min="14329" max="14329" width="4" customWidth="1"/>
    <col min="14330" max="14330" width="13.140625" customWidth="1"/>
    <col min="14331" max="14331" width="6.85546875" customWidth="1"/>
    <col min="14332" max="14332" width="7" customWidth="1"/>
    <col min="14333" max="14333" width="4.42578125" customWidth="1"/>
    <col min="14334" max="14334" width="3.5703125" customWidth="1"/>
    <col min="14335" max="14335" width="5.5703125" customWidth="1"/>
    <col min="14336" max="14336" width="4.85546875" customWidth="1"/>
    <col min="14337" max="14337" width="6.42578125" customWidth="1"/>
    <col min="14338" max="14338" width="5.140625" customWidth="1"/>
    <col min="14339" max="14339" width="6" customWidth="1"/>
    <col min="14340" max="14340" width="4" customWidth="1"/>
    <col min="14341" max="14341" width="7" customWidth="1"/>
    <col min="14342" max="14342" width="3.7109375" customWidth="1"/>
    <col min="14343" max="14343" width="4.140625" customWidth="1"/>
    <col min="14344" max="14344" width="4.85546875" customWidth="1"/>
    <col min="14345" max="14345" width="4.5703125" customWidth="1"/>
    <col min="14346" max="14346" width="4.42578125" customWidth="1"/>
    <col min="14347" max="14347" width="4.85546875" customWidth="1"/>
    <col min="14348" max="14348" width="6.5703125" customWidth="1"/>
    <col min="14585" max="14585" width="4" customWidth="1"/>
    <col min="14586" max="14586" width="13.140625" customWidth="1"/>
    <col min="14587" max="14587" width="6.85546875" customWidth="1"/>
    <col min="14588" max="14588" width="7" customWidth="1"/>
    <col min="14589" max="14589" width="4.42578125" customWidth="1"/>
    <col min="14590" max="14590" width="3.5703125" customWidth="1"/>
    <col min="14591" max="14591" width="5.5703125" customWidth="1"/>
    <col min="14592" max="14592" width="4.85546875" customWidth="1"/>
    <col min="14593" max="14593" width="6.42578125" customWidth="1"/>
    <col min="14594" max="14594" width="5.140625" customWidth="1"/>
    <col min="14595" max="14595" width="6" customWidth="1"/>
    <col min="14596" max="14596" width="4" customWidth="1"/>
    <col min="14597" max="14597" width="7" customWidth="1"/>
    <col min="14598" max="14598" width="3.7109375" customWidth="1"/>
    <col min="14599" max="14599" width="4.140625" customWidth="1"/>
    <col min="14600" max="14600" width="4.85546875" customWidth="1"/>
    <col min="14601" max="14601" width="4.5703125" customWidth="1"/>
    <col min="14602" max="14602" width="4.42578125" customWidth="1"/>
    <col min="14603" max="14603" width="4.85546875" customWidth="1"/>
    <col min="14604" max="14604" width="6.5703125" customWidth="1"/>
    <col min="14841" max="14841" width="4" customWidth="1"/>
    <col min="14842" max="14842" width="13.140625" customWidth="1"/>
    <col min="14843" max="14843" width="6.85546875" customWidth="1"/>
    <col min="14844" max="14844" width="7" customWidth="1"/>
    <col min="14845" max="14845" width="4.42578125" customWidth="1"/>
    <col min="14846" max="14846" width="3.5703125" customWidth="1"/>
    <col min="14847" max="14847" width="5.5703125" customWidth="1"/>
    <col min="14848" max="14848" width="4.85546875" customWidth="1"/>
    <col min="14849" max="14849" width="6.42578125" customWidth="1"/>
    <col min="14850" max="14850" width="5.140625" customWidth="1"/>
    <col min="14851" max="14851" width="6" customWidth="1"/>
    <col min="14852" max="14852" width="4" customWidth="1"/>
    <col min="14853" max="14853" width="7" customWidth="1"/>
    <col min="14854" max="14854" width="3.7109375" customWidth="1"/>
    <col min="14855" max="14855" width="4.140625" customWidth="1"/>
    <col min="14856" max="14856" width="4.85546875" customWidth="1"/>
    <col min="14857" max="14857" width="4.5703125" customWidth="1"/>
    <col min="14858" max="14858" width="4.42578125" customWidth="1"/>
    <col min="14859" max="14859" width="4.85546875" customWidth="1"/>
    <col min="14860" max="14860" width="6.5703125" customWidth="1"/>
    <col min="15097" max="15097" width="4" customWidth="1"/>
    <col min="15098" max="15098" width="13.140625" customWidth="1"/>
    <col min="15099" max="15099" width="6.85546875" customWidth="1"/>
    <col min="15100" max="15100" width="7" customWidth="1"/>
    <col min="15101" max="15101" width="4.42578125" customWidth="1"/>
    <col min="15102" max="15102" width="3.5703125" customWidth="1"/>
    <col min="15103" max="15103" width="5.5703125" customWidth="1"/>
    <col min="15104" max="15104" width="4.85546875" customWidth="1"/>
    <col min="15105" max="15105" width="6.42578125" customWidth="1"/>
    <col min="15106" max="15106" width="5.140625" customWidth="1"/>
    <col min="15107" max="15107" width="6" customWidth="1"/>
    <col min="15108" max="15108" width="4" customWidth="1"/>
    <col min="15109" max="15109" width="7" customWidth="1"/>
    <col min="15110" max="15110" width="3.7109375" customWidth="1"/>
    <col min="15111" max="15111" width="4.140625" customWidth="1"/>
    <col min="15112" max="15112" width="4.85546875" customWidth="1"/>
    <col min="15113" max="15113" width="4.5703125" customWidth="1"/>
    <col min="15114" max="15114" width="4.42578125" customWidth="1"/>
    <col min="15115" max="15115" width="4.85546875" customWidth="1"/>
    <col min="15116" max="15116" width="6.5703125" customWidth="1"/>
    <col min="15353" max="15353" width="4" customWidth="1"/>
    <col min="15354" max="15354" width="13.140625" customWidth="1"/>
    <col min="15355" max="15355" width="6.85546875" customWidth="1"/>
    <col min="15356" max="15356" width="7" customWidth="1"/>
    <col min="15357" max="15357" width="4.42578125" customWidth="1"/>
    <col min="15358" max="15358" width="3.5703125" customWidth="1"/>
    <col min="15359" max="15359" width="5.5703125" customWidth="1"/>
    <col min="15360" max="15360" width="4.85546875" customWidth="1"/>
    <col min="15361" max="15361" width="6.42578125" customWidth="1"/>
    <col min="15362" max="15362" width="5.140625" customWidth="1"/>
    <col min="15363" max="15363" width="6" customWidth="1"/>
    <col min="15364" max="15364" width="4" customWidth="1"/>
    <col min="15365" max="15365" width="7" customWidth="1"/>
    <col min="15366" max="15366" width="3.7109375" customWidth="1"/>
    <col min="15367" max="15367" width="4.140625" customWidth="1"/>
    <col min="15368" max="15368" width="4.85546875" customWidth="1"/>
    <col min="15369" max="15369" width="4.5703125" customWidth="1"/>
    <col min="15370" max="15370" width="4.42578125" customWidth="1"/>
    <col min="15371" max="15371" width="4.85546875" customWidth="1"/>
    <col min="15372" max="15372" width="6.5703125" customWidth="1"/>
    <col min="15609" max="15609" width="4" customWidth="1"/>
    <col min="15610" max="15610" width="13.140625" customWidth="1"/>
    <col min="15611" max="15611" width="6.85546875" customWidth="1"/>
    <col min="15612" max="15612" width="7" customWidth="1"/>
    <col min="15613" max="15613" width="4.42578125" customWidth="1"/>
    <col min="15614" max="15614" width="3.5703125" customWidth="1"/>
    <col min="15615" max="15615" width="5.5703125" customWidth="1"/>
    <col min="15616" max="15616" width="4.85546875" customWidth="1"/>
    <col min="15617" max="15617" width="6.42578125" customWidth="1"/>
    <col min="15618" max="15618" width="5.140625" customWidth="1"/>
    <col min="15619" max="15619" width="6" customWidth="1"/>
    <col min="15620" max="15620" width="4" customWidth="1"/>
    <col min="15621" max="15621" width="7" customWidth="1"/>
    <col min="15622" max="15622" width="3.7109375" customWidth="1"/>
    <col min="15623" max="15623" width="4.140625" customWidth="1"/>
    <col min="15624" max="15624" width="4.85546875" customWidth="1"/>
    <col min="15625" max="15625" width="4.5703125" customWidth="1"/>
    <col min="15626" max="15626" width="4.42578125" customWidth="1"/>
    <col min="15627" max="15627" width="4.85546875" customWidth="1"/>
    <col min="15628" max="15628" width="6.5703125" customWidth="1"/>
    <col min="15865" max="15865" width="4" customWidth="1"/>
    <col min="15866" max="15866" width="13.140625" customWidth="1"/>
    <col min="15867" max="15867" width="6.85546875" customWidth="1"/>
    <col min="15868" max="15868" width="7" customWidth="1"/>
    <col min="15869" max="15869" width="4.42578125" customWidth="1"/>
    <col min="15870" max="15870" width="3.5703125" customWidth="1"/>
    <col min="15871" max="15871" width="5.5703125" customWidth="1"/>
    <col min="15872" max="15872" width="4.85546875" customWidth="1"/>
    <col min="15873" max="15873" width="6.42578125" customWidth="1"/>
    <col min="15874" max="15874" width="5.140625" customWidth="1"/>
    <col min="15875" max="15875" width="6" customWidth="1"/>
    <col min="15876" max="15876" width="4" customWidth="1"/>
    <col min="15877" max="15877" width="7" customWidth="1"/>
    <col min="15878" max="15878" width="3.7109375" customWidth="1"/>
    <col min="15879" max="15879" width="4.140625" customWidth="1"/>
    <col min="15880" max="15880" width="4.85546875" customWidth="1"/>
    <col min="15881" max="15881" width="4.5703125" customWidth="1"/>
    <col min="15882" max="15882" width="4.42578125" customWidth="1"/>
    <col min="15883" max="15883" width="4.85546875" customWidth="1"/>
    <col min="15884" max="15884" width="6.5703125" customWidth="1"/>
    <col min="16121" max="16121" width="4" customWidth="1"/>
    <col min="16122" max="16122" width="13.140625" customWidth="1"/>
    <col min="16123" max="16123" width="6.85546875" customWidth="1"/>
    <col min="16124" max="16124" width="7" customWidth="1"/>
    <col min="16125" max="16125" width="4.42578125" customWidth="1"/>
    <col min="16126" max="16126" width="3.5703125" customWidth="1"/>
    <col min="16127" max="16127" width="5.5703125" customWidth="1"/>
    <col min="16128" max="16128" width="4.85546875" customWidth="1"/>
    <col min="16129" max="16129" width="6.42578125" customWidth="1"/>
    <col min="16130" max="16130" width="5.140625" customWidth="1"/>
    <col min="16131" max="16131" width="6" customWidth="1"/>
    <col min="16132" max="16132" width="4" customWidth="1"/>
    <col min="16133" max="16133" width="7" customWidth="1"/>
    <col min="16134" max="16134" width="3.7109375" customWidth="1"/>
    <col min="16135" max="16135" width="4.140625" customWidth="1"/>
    <col min="16136" max="16136" width="4.85546875" customWidth="1"/>
    <col min="16137" max="16137" width="4.5703125" customWidth="1"/>
    <col min="16138" max="16138" width="4.42578125" customWidth="1"/>
    <col min="16139" max="16139" width="4.85546875" customWidth="1"/>
    <col min="16140" max="16140" width="6.5703125" customWidth="1"/>
  </cols>
  <sheetData>
    <row r="1" spans="1:22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2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2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2" ht="15.75" thickBo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6"/>
      <c r="R4" s="103" t="s">
        <v>76</v>
      </c>
      <c r="S4" s="103"/>
      <c r="T4" s="103"/>
      <c r="U4" s="103"/>
    </row>
    <row r="5" spans="1:22" ht="45" customHeight="1">
      <c r="A5" s="42"/>
      <c r="B5" s="100" t="s">
        <v>78</v>
      </c>
      <c r="C5" s="100" t="s">
        <v>79</v>
      </c>
      <c r="D5" s="100" t="s">
        <v>80</v>
      </c>
      <c r="E5" s="100" t="s">
        <v>6</v>
      </c>
      <c r="F5" s="100" t="s">
        <v>81</v>
      </c>
      <c r="G5" s="100"/>
      <c r="H5" s="100" t="s">
        <v>82</v>
      </c>
      <c r="I5" s="100"/>
      <c r="J5" s="104" t="s">
        <v>83</v>
      </c>
      <c r="K5" s="105"/>
      <c r="L5" s="100" t="s">
        <v>84</v>
      </c>
      <c r="M5" s="100"/>
      <c r="N5" s="100" t="s">
        <v>85</v>
      </c>
      <c r="O5" s="100"/>
      <c r="P5" s="100" t="s">
        <v>86</v>
      </c>
      <c r="Q5" s="100"/>
      <c r="R5" s="100" t="s">
        <v>14</v>
      </c>
      <c r="S5" s="100"/>
      <c r="T5" s="100" t="s">
        <v>87</v>
      </c>
      <c r="U5" s="100" t="s">
        <v>88</v>
      </c>
      <c r="V5" s="98" t="s">
        <v>89</v>
      </c>
    </row>
    <row r="6" spans="1:22" ht="51">
      <c r="A6" s="43" t="s">
        <v>77</v>
      </c>
      <c r="B6" s="101"/>
      <c r="C6" s="101"/>
      <c r="D6" s="101"/>
      <c r="E6" s="101"/>
      <c r="F6" s="39" t="s">
        <v>18</v>
      </c>
      <c r="G6" s="39" t="s">
        <v>19</v>
      </c>
      <c r="H6" s="39" t="s">
        <v>18</v>
      </c>
      <c r="I6" s="39" t="s">
        <v>19</v>
      </c>
      <c r="J6" s="39" t="s">
        <v>18</v>
      </c>
      <c r="K6" s="39" t="s">
        <v>19</v>
      </c>
      <c r="L6" s="39" t="s">
        <v>18</v>
      </c>
      <c r="M6" s="39" t="s">
        <v>19</v>
      </c>
      <c r="N6" s="39" t="s">
        <v>18</v>
      </c>
      <c r="O6" s="39" t="s">
        <v>19</v>
      </c>
      <c r="P6" s="39" t="s">
        <v>18</v>
      </c>
      <c r="Q6" s="39" t="s">
        <v>19</v>
      </c>
      <c r="R6" s="39" t="s">
        <v>18</v>
      </c>
      <c r="S6" s="39" t="s">
        <v>19</v>
      </c>
      <c r="T6" s="101"/>
      <c r="U6" s="101"/>
      <c r="V6" s="99"/>
    </row>
    <row r="7" spans="1:22" ht="15.75">
      <c r="A7" s="44">
        <v>1</v>
      </c>
      <c r="B7" s="10" t="s">
        <v>20</v>
      </c>
      <c r="C7" s="40">
        <v>821</v>
      </c>
      <c r="D7" s="40">
        <f>+G7+I7+K7+M7+S7+T7+U7+V7</f>
        <v>610</v>
      </c>
      <c r="E7" s="40">
        <f>+D7/C7%</f>
        <v>74.299634591961009</v>
      </c>
      <c r="F7" s="40">
        <v>1</v>
      </c>
      <c r="G7" s="15">
        <v>8</v>
      </c>
      <c r="H7" s="14">
        <v>1</v>
      </c>
      <c r="I7" s="40">
        <v>45</v>
      </c>
      <c r="J7" s="40">
        <v>1</v>
      </c>
      <c r="K7" s="40">
        <v>90</v>
      </c>
      <c r="L7" s="40">
        <v>1</v>
      </c>
      <c r="M7" s="40">
        <v>287</v>
      </c>
      <c r="N7" s="40"/>
      <c r="O7" s="40"/>
      <c r="P7" s="40"/>
      <c r="Q7" s="40"/>
      <c r="R7" s="40">
        <v>1</v>
      </c>
      <c r="S7" s="40">
        <v>30</v>
      </c>
      <c r="T7" s="40">
        <v>150</v>
      </c>
      <c r="U7" s="40"/>
      <c r="V7" s="45"/>
    </row>
    <row r="8" spans="1:22" ht="15.75">
      <c r="A8" s="44">
        <v>2</v>
      </c>
      <c r="B8" s="10" t="s">
        <v>21</v>
      </c>
      <c r="C8" s="40">
        <v>914</v>
      </c>
      <c r="D8" s="40">
        <f t="shared" ref="D8:D45" si="0">+G8+I8+K8+M8+S8+T8+U8+V8</f>
        <v>750</v>
      </c>
      <c r="E8" s="40">
        <f t="shared" ref="E8:E45" si="1">+D8/C8%</f>
        <v>82.056892778993429</v>
      </c>
      <c r="F8" s="40">
        <v>1</v>
      </c>
      <c r="G8" s="15">
        <v>6</v>
      </c>
      <c r="H8" s="14">
        <v>1</v>
      </c>
      <c r="I8" s="40">
        <v>31</v>
      </c>
      <c r="J8" s="40">
        <v>1</v>
      </c>
      <c r="K8" s="40">
        <v>100</v>
      </c>
      <c r="L8" s="40">
        <v>1</v>
      </c>
      <c r="M8" s="40">
        <v>352</v>
      </c>
      <c r="N8" s="40"/>
      <c r="O8" s="40"/>
      <c r="P8" s="40"/>
      <c r="Q8" s="40"/>
      <c r="R8" s="40">
        <v>1</v>
      </c>
      <c r="S8" s="40">
        <v>55</v>
      </c>
      <c r="T8" s="40">
        <v>206</v>
      </c>
      <c r="U8" s="40"/>
      <c r="V8" s="45"/>
    </row>
    <row r="9" spans="1:22" ht="15.75">
      <c r="A9" s="44">
        <v>3</v>
      </c>
      <c r="B9" s="10" t="s">
        <v>90</v>
      </c>
      <c r="C9" s="40">
        <v>1564</v>
      </c>
      <c r="D9" s="40">
        <f t="shared" si="0"/>
        <v>1218</v>
      </c>
      <c r="E9" s="40">
        <f t="shared" si="1"/>
        <v>77.8772378516624</v>
      </c>
      <c r="F9" s="40">
        <v>1</v>
      </c>
      <c r="G9" s="15">
        <v>9</v>
      </c>
      <c r="H9" s="14">
        <v>1</v>
      </c>
      <c r="I9" s="40">
        <v>62</v>
      </c>
      <c r="J9" s="40">
        <v>1</v>
      </c>
      <c r="K9" s="40">
        <v>115</v>
      </c>
      <c r="L9" s="40">
        <v>1</v>
      </c>
      <c r="M9" s="40">
        <v>572</v>
      </c>
      <c r="N9" s="40"/>
      <c r="O9" s="40"/>
      <c r="P9" s="40"/>
      <c r="Q9" s="40"/>
      <c r="R9" s="40">
        <v>1</v>
      </c>
      <c r="S9" s="40">
        <v>50</v>
      </c>
      <c r="T9" s="40">
        <v>410</v>
      </c>
      <c r="U9" s="40"/>
      <c r="V9" s="45"/>
    </row>
    <row r="10" spans="1:22" ht="15.75">
      <c r="A10" s="44">
        <v>4</v>
      </c>
      <c r="B10" s="10" t="s">
        <v>23</v>
      </c>
      <c r="C10" s="40">
        <v>330</v>
      </c>
      <c r="D10" s="40">
        <f t="shared" si="0"/>
        <v>238</v>
      </c>
      <c r="E10" s="40">
        <f t="shared" si="1"/>
        <v>72.121212121212125</v>
      </c>
      <c r="F10" s="40">
        <v>1</v>
      </c>
      <c r="G10" s="15">
        <v>6</v>
      </c>
      <c r="H10" s="14">
        <v>1</v>
      </c>
      <c r="I10" s="40">
        <v>19</v>
      </c>
      <c r="J10" s="40">
        <v>1</v>
      </c>
      <c r="K10" s="40">
        <v>40</v>
      </c>
      <c r="L10" s="40">
        <v>1</v>
      </c>
      <c r="M10" s="40">
        <v>112</v>
      </c>
      <c r="N10" s="40"/>
      <c r="O10" s="40"/>
      <c r="P10" s="40"/>
      <c r="Q10" s="40"/>
      <c r="R10" s="40">
        <v>1</v>
      </c>
      <c r="S10" s="40">
        <v>30</v>
      </c>
      <c r="T10" s="40">
        <v>31</v>
      </c>
      <c r="U10" s="40"/>
      <c r="V10" s="45"/>
    </row>
    <row r="11" spans="1:22" ht="15.75">
      <c r="A11" s="44">
        <v>5</v>
      </c>
      <c r="B11" s="10" t="s">
        <v>24</v>
      </c>
      <c r="C11" s="40">
        <v>1223</v>
      </c>
      <c r="D11" s="40">
        <f t="shared" si="0"/>
        <v>968</v>
      </c>
      <c r="E11" s="40">
        <f t="shared" si="1"/>
        <v>79.149632052330332</v>
      </c>
      <c r="F11" s="40">
        <v>1</v>
      </c>
      <c r="G11" s="15">
        <v>12</v>
      </c>
      <c r="H11" s="14">
        <v>1</v>
      </c>
      <c r="I11" s="40">
        <v>45</v>
      </c>
      <c r="J11" s="40">
        <v>1</v>
      </c>
      <c r="K11" s="40">
        <v>100</v>
      </c>
      <c r="L11" s="40">
        <v>1</v>
      </c>
      <c r="M11" s="40">
        <v>455</v>
      </c>
      <c r="N11" s="40"/>
      <c r="O11" s="40"/>
      <c r="P11" s="40"/>
      <c r="Q11" s="40"/>
      <c r="R11" s="40">
        <v>1</v>
      </c>
      <c r="S11" s="40">
        <v>55</v>
      </c>
      <c r="T11" s="40">
        <v>301</v>
      </c>
      <c r="U11" s="40"/>
      <c r="V11" s="45"/>
    </row>
    <row r="12" spans="1:22" ht="15.75">
      <c r="A12" s="44">
        <v>6</v>
      </c>
      <c r="B12" s="10" t="s">
        <v>25</v>
      </c>
      <c r="C12" s="40">
        <v>790</v>
      </c>
      <c r="D12" s="40">
        <f t="shared" si="0"/>
        <v>630</v>
      </c>
      <c r="E12" s="40">
        <f t="shared" si="1"/>
        <v>79.746835443037966</v>
      </c>
      <c r="F12" s="40">
        <v>1</v>
      </c>
      <c r="G12" s="15">
        <v>12</v>
      </c>
      <c r="H12" s="14">
        <v>1</v>
      </c>
      <c r="I12" s="40">
        <v>45</v>
      </c>
      <c r="J12" s="40">
        <v>1</v>
      </c>
      <c r="K12" s="40">
        <v>80</v>
      </c>
      <c r="L12" s="40">
        <v>1</v>
      </c>
      <c r="M12" s="40">
        <v>296</v>
      </c>
      <c r="N12" s="40"/>
      <c r="O12" s="40"/>
      <c r="P12" s="40"/>
      <c r="Q12" s="40"/>
      <c r="R12" s="40">
        <v>1</v>
      </c>
      <c r="S12" s="40">
        <v>40</v>
      </c>
      <c r="T12" s="40">
        <v>157</v>
      </c>
      <c r="U12" s="40"/>
      <c r="V12" s="45"/>
    </row>
    <row r="13" spans="1:22" ht="15.75">
      <c r="A13" s="44">
        <v>7</v>
      </c>
      <c r="B13" s="10" t="s">
        <v>91</v>
      </c>
      <c r="C13" s="40">
        <v>145</v>
      </c>
      <c r="D13" s="40">
        <f t="shared" si="0"/>
        <v>98</v>
      </c>
      <c r="E13" s="40">
        <f t="shared" si="1"/>
        <v>67.58620689655173</v>
      </c>
      <c r="F13" s="40">
        <v>1</v>
      </c>
      <c r="G13" s="15">
        <v>4</v>
      </c>
      <c r="H13" s="14">
        <v>1</v>
      </c>
      <c r="I13" s="40">
        <v>24</v>
      </c>
      <c r="J13" s="40">
        <v>1</v>
      </c>
      <c r="K13" s="40">
        <v>20</v>
      </c>
      <c r="L13" s="40">
        <v>1</v>
      </c>
      <c r="M13" s="40">
        <v>46</v>
      </c>
      <c r="N13" s="40"/>
      <c r="O13" s="40"/>
      <c r="P13" s="40"/>
      <c r="Q13" s="40"/>
      <c r="R13" s="40"/>
      <c r="S13" s="40"/>
      <c r="T13" s="40">
        <v>4</v>
      </c>
      <c r="U13" s="40"/>
      <c r="V13" s="45"/>
    </row>
    <row r="14" spans="1:22" ht="15.75">
      <c r="A14" s="44">
        <v>8</v>
      </c>
      <c r="B14" s="10" t="s">
        <v>27</v>
      </c>
      <c r="C14" s="40">
        <v>400</v>
      </c>
      <c r="D14" s="40">
        <f t="shared" si="0"/>
        <v>305</v>
      </c>
      <c r="E14" s="40">
        <f t="shared" si="1"/>
        <v>76.25</v>
      </c>
      <c r="F14" s="40">
        <v>1</v>
      </c>
      <c r="G14" s="15">
        <v>6</v>
      </c>
      <c r="H14" s="14">
        <v>1</v>
      </c>
      <c r="I14" s="40">
        <v>26</v>
      </c>
      <c r="J14" s="40">
        <v>1</v>
      </c>
      <c r="K14" s="40">
        <v>40</v>
      </c>
      <c r="L14" s="40">
        <v>1</v>
      </c>
      <c r="M14" s="40">
        <v>143</v>
      </c>
      <c r="N14" s="40"/>
      <c r="O14" s="40"/>
      <c r="P14" s="40"/>
      <c r="Q14" s="40"/>
      <c r="R14" s="40">
        <v>1</v>
      </c>
      <c r="S14" s="40">
        <v>30</v>
      </c>
      <c r="T14" s="40">
        <v>60</v>
      </c>
      <c r="U14" s="40"/>
      <c r="V14" s="45"/>
    </row>
    <row r="15" spans="1:22" ht="15.75">
      <c r="A15" s="44">
        <v>9</v>
      </c>
      <c r="B15" s="10" t="s">
        <v>28</v>
      </c>
      <c r="C15" s="40">
        <v>665</v>
      </c>
      <c r="D15" s="40">
        <f t="shared" si="0"/>
        <v>525</v>
      </c>
      <c r="E15" s="40">
        <f t="shared" si="1"/>
        <v>78.94736842105263</v>
      </c>
      <c r="F15" s="40">
        <v>1</v>
      </c>
      <c r="G15" s="15">
        <v>12</v>
      </c>
      <c r="H15" s="14">
        <v>1</v>
      </c>
      <c r="I15" s="40">
        <v>62</v>
      </c>
      <c r="J15" s="40">
        <v>1</v>
      </c>
      <c r="K15" s="40">
        <v>60</v>
      </c>
      <c r="L15" s="40">
        <v>1</v>
      </c>
      <c r="M15" s="40">
        <v>247</v>
      </c>
      <c r="N15" s="40"/>
      <c r="O15" s="40"/>
      <c r="P15" s="40"/>
      <c r="Q15" s="40"/>
      <c r="R15" s="40">
        <v>1</v>
      </c>
      <c r="S15" s="40">
        <v>40</v>
      </c>
      <c r="T15" s="40">
        <v>104</v>
      </c>
      <c r="U15" s="40"/>
      <c r="V15" s="45"/>
    </row>
    <row r="16" spans="1:22" ht="15.75">
      <c r="A16" s="44">
        <v>10</v>
      </c>
      <c r="B16" s="10" t="s">
        <v>29</v>
      </c>
      <c r="C16" s="40"/>
      <c r="D16" s="40">
        <f t="shared" si="0"/>
        <v>162</v>
      </c>
      <c r="E16" s="40" t="e">
        <f t="shared" si="1"/>
        <v>#DIV/0!</v>
      </c>
      <c r="F16" s="40">
        <v>1</v>
      </c>
      <c r="G16" s="15">
        <v>4</v>
      </c>
      <c r="H16" s="14">
        <v>1</v>
      </c>
      <c r="I16" s="40">
        <v>20</v>
      </c>
      <c r="J16" s="40">
        <v>1</v>
      </c>
      <c r="K16" s="40">
        <v>40</v>
      </c>
      <c r="L16" s="40">
        <v>1</v>
      </c>
      <c r="M16" s="40">
        <v>76</v>
      </c>
      <c r="N16" s="40"/>
      <c r="O16" s="40"/>
      <c r="P16" s="40"/>
      <c r="Q16" s="40"/>
      <c r="R16" s="40"/>
      <c r="S16" s="40"/>
      <c r="T16" s="40">
        <v>22</v>
      </c>
      <c r="U16" s="40"/>
      <c r="V16" s="45"/>
    </row>
    <row r="17" spans="1:22" ht="15.75">
      <c r="A17" s="44">
        <v>11</v>
      </c>
      <c r="B17" s="10" t="s">
        <v>30</v>
      </c>
      <c r="C17" s="40">
        <v>582</v>
      </c>
      <c r="D17" s="40">
        <f t="shared" si="0"/>
        <v>434</v>
      </c>
      <c r="E17" s="40">
        <f t="shared" si="1"/>
        <v>74.57044673539518</v>
      </c>
      <c r="F17" s="40">
        <v>1</v>
      </c>
      <c r="G17" s="15">
        <v>7</v>
      </c>
      <c r="H17" s="14">
        <v>1</v>
      </c>
      <c r="I17" s="40">
        <v>21</v>
      </c>
      <c r="J17" s="40">
        <v>1</v>
      </c>
      <c r="K17" s="40">
        <v>60</v>
      </c>
      <c r="L17" s="40">
        <v>1</v>
      </c>
      <c r="M17" s="40">
        <v>204</v>
      </c>
      <c r="N17" s="40"/>
      <c r="O17" s="40"/>
      <c r="P17" s="40"/>
      <c r="Q17" s="40"/>
      <c r="R17" s="40">
        <v>1</v>
      </c>
      <c r="S17" s="40">
        <v>40</v>
      </c>
      <c r="T17" s="40">
        <v>102</v>
      </c>
      <c r="U17" s="40"/>
      <c r="V17" s="45"/>
    </row>
    <row r="18" spans="1:22" ht="15.75">
      <c r="A18" s="44">
        <v>12</v>
      </c>
      <c r="B18" s="10" t="s">
        <v>31</v>
      </c>
      <c r="C18" s="40">
        <v>398</v>
      </c>
      <c r="D18" s="40">
        <f t="shared" si="0"/>
        <v>301</v>
      </c>
      <c r="E18" s="40">
        <f t="shared" si="1"/>
        <v>75.628140703517587</v>
      </c>
      <c r="F18" s="40">
        <v>1</v>
      </c>
      <c r="G18" s="15">
        <v>8</v>
      </c>
      <c r="H18" s="14">
        <v>1</v>
      </c>
      <c r="I18" s="40">
        <v>58</v>
      </c>
      <c r="J18" s="40">
        <v>1</v>
      </c>
      <c r="K18" s="40">
        <v>50</v>
      </c>
      <c r="L18" s="40">
        <v>1</v>
      </c>
      <c r="M18" s="40">
        <v>141</v>
      </c>
      <c r="N18" s="40"/>
      <c r="O18" s="40"/>
      <c r="P18" s="40"/>
      <c r="Q18" s="40"/>
      <c r="R18" s="40">
        <v>1</v>
      </c>
      <c r="S18" s="40">
        <v>30</v>
      </c>
      <c r="T18" s="40">
        <v>14</v>
      </c>
      <c r="U18" s="40"/>
      <c r="V18" s="45"/>
    </row>
    <row r="19" spans="1:22" ht="15.75">
      <c r="A19" s="44">
        <v>13</v>
      </c>
      <c r="B19" s="10" t="s">
        <v>92</v>
      </c>
      <c r="C19" s="40">
        <v>337</v>
      </c>
      <c r="D19" s="40">
        <f t="shared" si="0"/>
        <v>247</v>
      </c>
      <c r="E19" s="40">
        <f t="shared" si="1"/>
        <v>73.29376854599407</v>
      </c>
      <c r="F19" s="40">
        <v>1</v>
      </c>
      <c r="G19" s="15">
        <v>8</v>
      </c>
      <c r="H19" s="14">
        <v>1</v>
      </c>
      <c r="I19" s="40">
        <v>51</v>
      </c>
      <c r="J19" s="40">
        <v>1</v>
      </c>
      <c r="K19" s="40">
        <v>50</v>
      </c>
      <c r="L19" s="40">
        <v>1</v>
      </c>
      <c r="M19" s="40">
        <v>118</v>
      </c>
      <c r="N19" s="40"/>
      <c r="O19" s="40"/>
      <c r="P19" s="40"/>
      <c r="Q19" s="40"/>
      <c r="R19" s="40">
        <v>1</v>
      </c>
      <c r="S19" s="40">
        <v>20</v>
      </c>
      <c r="T19" s="40"/>
      <c r="U19" s="40"/>
      <c r="V19" s="45"/>
    </row>
    <row r="20" spans="1:22" ht="15.75">
      <c r="A20" s="44">
        <v>14</v>
      </c>
      <c r="B20" s="10" t="s">
        <v>33</v>
      </c>
      <c r="C20" s="40">
        <v>231</v>
      </c>
      <c r="D20" s="40">
        <f t="shared" si="0"/>
        <v>189</v>
      </c>
      <c r="E20" s="40">
        <f t="shared" si="1"/>
        <v>81.818181818181813</v>
      </c>
      <c r="F20" s="40">
        <v>1</v>
      </c>
      <c r="G20" s="15">
        <v>8</v>
      </c>
      <c r="H20" s="14">
        <v>1</v>
      </c>
      <c r="I20" s="40">
        <v>44</v>
      </c>
      <c r="J20" s="40">
        <v>1</v>
      </c>
      <c r="K20" s="40">
        <v>50</v>
      </c>
      <c r="L20" s="40">
        <v>1</v>
      </c>
      <c r="M20" s="40">
        <v>87</v>
      </c>
      <c r="N20" s="40"/>
      <c r="O20" s="40"/>
      <c r="P20" s="40"/>
      <c r="Q20" s="40"/>
      <c r="R20" s="40">
        <v>1</v>
      </c>
      <c r="S20" s="40"/>
      <c r="T20" s="40"/>
      <c r="U20" s="40"/>
      <c r="V20" s="45"/>
    </row>
    <row r="21" spans="1:22" ht="15.75">
      <c r="A21" s="44">
        <v>15</v>
      </c>
      <c r="B21" s="10" t="s">
        <v>34</v>
      </c>
      <c r="C21" s="40">
        <v>405</v>
      </c>
      <c r="D21" s="40">
        <f t="shared" si="0"/>
        <v>321</v>
      </c>
      <c r="E21" s="40">
        <f t="shared" si="1"/>
        <v>79.259259259259267</v>
      </c>
      <c r="F21" s="40">
        <v>1</v>
      </c>
      <c r="G21" s="15">
        <v>6</v>
      </c>
      <c r="H21" s="14">
        <v>1</v>
      </c>
      <c r="I21" s="40">
        <v>44</v>
      </c>
      <c r="J21" s="40">
        <v>1</v>
      </c>
      <c r="K21" s="40">
        <v>60</v>
      </c>
      <c r="L21" s="40">
        <v>1</v>
      </c>
      <c r="M21" s="40">
        <v>151</v>
      </c>
      <c r="N21" s="40"/>
      <c r="O21" s="40"/>
      <c r="P21" s="40"/>
      <c r="Q21" s="40"/>
      <c r="R21" s="40">
        <v>1</v>
      </c>
      <c r="S21" s="40">
        <v>30</v>
      </c>
      <c r="T21" s="40">
        <v>30</v>
      </c>
      <c r="U21" s="40"/>
      <c r="V21" s="45"/>
    </row>
    <row r="22" spans="1:22" ht="15.75">
      <c r="A22" s="44">
        <v>16</v>
      </c>
      <c r="B22" s="10" t="s">
        <v>35</v>
      </c>
      <c r="C22" s="40">
        <v>445</v>
      </c>
      <c r="D22" s="40">
        <f t="shared" si="0"/>
        <v>338</v>
      </c>
      <c r="E22" s="40">
        <f t="shared" si="1"/>
        <v>75.955056179775283</v>
      </c>
      <c r="F22" s="40">
        <v>1</v>
      </c>
      <c r="G22" s="15">
        <v>6</v>
      </c>
      <c r="H22" s="14">
        <v>1</v>
      </c>
      <c r="I22" s="40">
        <v>36</v>
      </c>
      <c r="J22" s="40">
        <v>1</v>
      </c>
      <c r="K22" s="40">
        <v>60</v>
      </c>
      <c r="L22" s="40">
        <v>1</v>
      </c>
      <c r="M22" s="40">
        <v>159</v>
      </c>
      <c r="N22" s="40"/>
      <c r="O22" s="40"/>
      <c r="P22" s="40"/>
      <c r="Q22" s="40"/>
      <c r="R22" s="40">
        <v>1</v>
      </c>
      <c r="S22" s="40">
        <v>30</v>
      </c>
      <c r="T22" s="40">
        <v>47</v>
      </c>
      <c r="U22" s="40"/>
      <c r="V22" s="45"/>
    </row>
    <row r="23" spans="1:22" ht="15.75">
      <c r="A23" s="44">
        <v>17</v>
      </c>
      <c r="B23" s="10" t="s">
        <v>36</v>
      </c>
      <c r="C23" s="40">
        <v>842</v>
      </c>
      <c r="D23" s="40">
        <f t="shared" si="0"/>
        <v>670</v>
      </c>
      <c r="E23" s="40">
        <f t="shared" si="1"/>
        <v>79.572446555819482</v>
      </c>
      <c r="F23" s="40">
        <v>1</v>
      </c>
      <c r="G23" s="15">
        <v>6</v>
      </c>
      <c r="H23" s="14">
        <v>1</v>
      </c>
      <c r="I23" s="40">
        <v>44</v>
      </c>
      <c r="J23" s="40">
        <v>1</v>
      </c>
      <c r="K23" s="40">
        <v>85</v>
      </c>
      <c r="L23" s="40">
        <v>1</v>
      </c>
      <c r="M23" s="40">
        <v>315</v>
      </c>
      <c r="N23" s="40"/>
      <c r="O23" s="40"/>
      <c r="P23" s="40"/>
      <c r="Q23" s="40"/>
      <c r="R23" s="40">
        <v>1</v>
      </c>
      <c r="S23" s="40">
        <v>40</v>
      </c>
      <c r="T23" s="40">
        <v>180</v>
      </c>
      <c r="U23" s="40"/>
      <c r="V23" s="45"/>
    </row>
    <row r="24" spans="1:22" ht="15.75">
      <c r="A24" s="44">
        <v>18</v>
      </c>
      <c r="B24" s="10" t="s">
        <v>37</v>
      </c>
      <c r="C24" s="40">
        <v>661</v>
      </c>
      <c r="D24" s="40">
        <f t="shared" si="0"/>
        <v>513</v>
      </c>
      <c r="E24" s="40">
        <f t="shared" si="1"/>
        <v>77.609682299546137</v>
      </c>
      <c r="F24" s="40">
        <v>1</v>
      </c>
      <c r="G24" s="15">
        <v>8</v>
      </c>
      <c r="H24" s="14">
        <v>1</v>
      </c>
      <c r="I24" s="40">
        <v>32</v>
      </c>
      <c r="J24" s="40">
        <v>1</v>
      </c>
      <c r="K24" s="40">
        <v>60</v>
      </c>
      <c r="L24" s="40">
        <v>1</v>
      </c>
      <c r="M24" s="40">
        <v>241</v>
      </c>
      <c r="N24" s="40"/>
      <c r="O24" s="40"/>
      <c r="P24" s="40"/>
      <c r="Q24" s="40"/>
      <c r="R24" s="40">
        <v>1</v>
      </c>
      <c r="S24" s="40">
        <v>40</v>
      </c>
      <c r="T24" s="40">
        <v>132</v>
      </c>
      <c r="U24" s="40"/>
      <c r="V24" s="45"/>
    </row>
    <row r="25" spans="1:22" ht="15.75" customHeight="1">
      <c r="A25" s="44">
        <v>19</v>
      </c>
      <c r="B25" s="41" t="s">
        <v>38</v>
      </c>
      <c r="C25" s="40">
        <v>239</v>
      </c>
      <c r="D25" s="40">
        <f t="shared" si="0"/>
        <v>196</v>
      </c>
      <c r="E25" s="40">
        <f t="shared" si="1"/>
        <v>82.008368200836813</v>
      </c>
      <c r="F25" s="40">
        <v>1</v>
      </c>
      <c r="G25" s="15">
        <v>5</v>
      </c>
      <c r="H25" s="14">
        <v>1</v>
      </c>
      <c r="I25" s="40">
        <v>49</v>
      </c>
      <c r="J25" s="40">
        <v>1</v>
      </c>
      <c r="K25" s="40">
        <v>50</v>
      </c>
      <c r="L25" s="40">
        <v>1</v>
      </c>
      <c r="M25" s="40">
        <v>92</v>
      </c>
      <c r="N25" s="40"/>
      <c r="O25" s="40"/>
      <c r="P25" s="40"/>
      <c r="Q25" s="40"/>
      <c r="R25" s="40"/>
      <c r="S25" s="40"/>
      <c r="T25" s="40"/>
      <c r="U25" s="40"/>
      <c r="V25" s="45"/>
    </row>
    <row r="26" spans="1:22" ht="15.75" customHeight="1">
      <c r="A26" s="44">
        <v>20</v>
      </c>
      <c r="B26" s="41" t="s">
        <v>39</v>
      </c>
      <c r="C26" s="40">
        <v>117</v>
      </c>
      <c r="D26" s="40">
        <f t="shared" si="0"/>
        <v>84</v>
      </c>
      <c r="E26" s="40">
        <f t="shared" si="1"/>
        <v>71.794871794871796</v>
      </c>
      <c r="F26" s="40">
        <v>1</v>
      </c>
      <c r="G26" s="15">
        <v>2</v>
      </c>
      <c r="H26" s="14">
        <v>1</v>
      </c>
      <c r="I26" s="40">
        <v>20</v>
      </c>
      <c r="J26" s="40">
        <v>1</v>
      </c>
      <c r="K26" s="40">
        <v>25</v>
      </c>
      <c r="L26" s="40">
        <v>1</v>
      </c>
      <c r="M26" s="40">
        <v>37</v>
      </c>
      <c r="N26" s="40"/>
      <c r="O26" s="40"/>
      <c r="P26" s="40"/>
      <c r="Q26" s="40"/>
      <c r="R26" s="40"/>
      <c r="S26" s="40"/>
      <c r="T26" s="40"/>
      <c r="U26" s="40"/>
      <c r="V26" s="45"/>
    </row>
    <row r="27" spans="1:22" ht="15.75" customHeight="1">
      <c r="A27" s="44">
        <v>21</v>
      </c>
      <c r="B27" s="41" t="s">
        <v>40</v>
      </c>
      <c r="C27" s="40">
        <v>113</v>
      </c>
      <c r="D27" s="40">
        <f t="shared" si="0"/>
        <v>88</v>
      </c>
      <c r="E27" s="40">
        <f t="shared" si="1"/>
        <v>77.876106194690266</v>
      </c>
      <c r="F27" s="40">
        <v>1</v>
      </c>
      <c r="G27" s="15">
        <v>2</v>
      </c>
      <c r="H27" s="14">
        <v>1</v>
      </c>
      <c r="I27" s="40">
        <v>25</v>
      </c>
      <c r="J27" s="40">
        <v>1</v>
      </c>
      <c r="K27" s="40">
        <v>25</v>
      </c>
      <c r="L27" s="40">
        <v>1</v>
      </c>
      <c r="M27" s="40">
        <v>36</v>
      </c>
      <c r="N27" s="40"/>
      <c r="O27" s="40"/>
      <c r="P27" s="40"/>
      <c r="Q27" s="40"/>
      <c r="R27" s="40"/>
      <c r="S27" s="40"/>
      <c r="T27" s="40"/>
      <c r="U27" s="40"/>
      <c r="V27" s="45"/>
    </row>
    <row r="28" spans="1:22" ht="15.75" customHeight="1">
      <c r="A28" s="44">
        <v>22</v>
      </c>
      <c r="B28" s="41" t="s">
        <v>41</v>
      </c>
      <c r="C28" s="40">
        <v>358</v>
      </c>
      <c r="D28" s="40">
        <f t="shared" si="0"/>
        <v>271</v>
      </c>
      <c r="E28" s="40">
        <f t="shared" si="1"/>
        <v>75.69832402234637</v>
      </c>
      <c r="F28" s="40">
        <v>1</v>
      </c>
      <c r="G28" s="15">
        <v>4</v>
      </c>
      <c r="H28" s="14">
        <v>1</v>
      </c>
      <c r="I28" s="40">
        <v>29</v>
      </c>
      <c r="J28" s="40">
        <v>1</v>
      </c>
      <c r="K28" s="40">
        <v>30</v>
      </c>
      <c r="L28" s="40">
        <v>1</v>
      </c>
      <c r="M28" s="40">
        <v>127</v>
      </c>
      <c r="N28" s="40"/>
      <c r="O28" s="40"/>
      <c r="P28" s="40"/>
      <c r="Q28" s="40"/>
      <c r="R28" s="40">
        <v>1</v>
      </c>
      <c r="S28" s="40">
        <v>30</v>
      </c>
      <c r="T28" s="40">
        <v>51</v>
      </c>
      <c r="U28" s="40"/>
      <c r="V28" s="45"/>
    </row>
    <row r="29" spans="1:22" ht="15.75" customHeight="1">
      <c r="A29" s="44">
        <v>23</v>
      </c>
      <c r="B29" s="41" t="s">
        <v>42</v>
      </c>
      <c r="C29" s="40">
        <v>182</v>
      </c>
      <c r="D29" s="40">
        <f t="shared" si="0"/>
        <v>148</v>
      </c>
      <c r="E29" s="40">
        <f t="shared" si="1"/>
        <v>81.318681318681314</v>
      </c>
      <c r="F29" s="40">
        <v>1</v>
      </c>
      <c r="G29" s="15">
        <v>3</v>
      </c>
      <c r="H29" s="14">
        <v>1</v>
      </c>
      <c r="I29" s="40">
        <v>26</v>
      </c>
      <c r="J29" s="40">
        <v>1</v>
      </c>
      <c r="K29" s="40">
        <v>20</v>
      </c>
      <c r="L29" s="40">
        <v>1</v>
      </c>
      <c r="M29" s="40">
        <v>69</v>
      </c>
      <c r="N29" s="40"/>
      <c r="O29" s="40"/>
      <c r="P29" s="40"/>
      <c r="Q29" s="40"/>
      <c r="R29" s="40"/>
      <c r="S29" s="40"/>
      <c r="T29" s="40">
        <v>30</v>
      </c>
      <c r="U29" s="40"/>
      <c r="V29" s="45"/>
    </row>
    <row r="30" spans="1:22" ht="15.75" customHeight="1">
      <c r="A30" s="44">
        <v>24</v>
      </c>
      <c r="B30" s="41" t="s">
        <v>43</v>
      </c>
      <c r="C30" s="40">
        <v>209</v>
      </c>
      <c r="D30" s="40">
        <f t="shared" si="0"/>
        <v>163</v>
      </c>
      <c r="E30" s="40">
        <f t="shared" si="1"/>
        <v>77.990430622009569</v>
      </c>
      <c r="F30" s="40">
        <v>1</v>
      </c>
      <c r="G30" s="15">
        <v>4</v>
      </c>
      <c r="H30" s="14">
        <v>1</v>
      </c>
      <c r="I30" s="40">
        <v>31</v>
      </c>
      <c r="J30" s="40">
        <v>1</v>
      </c>
      <c r="K30" s="40">
        <v>30</v>
      </c>
      <c r="L30" s="40">
        <v>1</v>
      </c>
      <c r="M30" s="40">
        <v>78</v>
      </c>
      <c r="N30" s="40"/>
      <c r="O30" s="40"/>
      <c r="P30" s="40"/>
      <c r="Q30" s="40"/>
      <c r="R30" s="40">
        <v>1</v>
      </c>
      <c r="S30" s="40">
        <v>20</v>
      </c>
      <c r="T30" s="40"/>
      <c r="U30" s="40"/>
      <c r="V30" s="45"/>
    </row>
    <row r="31" spans="1:22" ht="15.75" customHeight="1">
      <c r="A31" s="44">
        <v>25</v>
      </c>
      <c r="B31" s="41" t="s">
        <v>44</v>
      </c>
      <c r="C31" s="40">
        <v>222</v>
      </c>
      <c r="D31" s="40">
        <f t="shared" si="0"/>
        <v>198</v>
      </c>
      <c r="E31" s="40">
        <f t="shared" si="1"/>
        <v>89.189189189189179</v>
      </c>
      <c r="F31" s="40">
        <v>1</v>
      </c>
      <c r="G31" s="15">
        <v>4</v>
      </c>
      <c r="H31" s="14">
        <v>1</v>
      </c>
      <c r="I31" s="40">
        <v>17</v>
      </c>
      <c r="J31" s="40">
        <v>1</v>
      </c>
      <c r="K31" s="40">
        <v>40</v>
      </c>
      <c r="L31" s="40">
        <v>1</v>
      </c>
      <c r="M31" s="40">
        <v>93</v>
      </c>
      <c r="N31" s="40"/>
      <c r="O31" s="40"/>
      <c r="P31" s="40"/>
      <c r="Q31" s="40"/>
      <c r="R31" s="40">
        <v>1</v>
      </c>
      <c r="S31" s="40">
        <v>30</v>
      </c>
      <c r="T31" s="40">
        <v>14</v>
      </c>
      <c r="U31" s="40"/>
      <c r="V31" s="45"/>
    </row>
    <row r="32" spans="1:22" ht="15.75" customHeight="1">
      <c r="A32" s="44">
        <v>26</v>
      </c>
      <c r="B32" s="41" t="s">
        <v>45</v>
      </c>
      <c r="C32" s="40">
        <v>576</v>
      </c>
      <c r="D32" s="40">
        <f t="shared" si="0"/>
        <v>451</v>
      </c>
      <c r="E32" s="40">
        <f t="shared" si="1"/>
        <v>78.298611111111114</v>
      </c>
      <c r="F32" s="40">
        <v>1</v>
      </c>
      <c r="G32" s="15">
        <v>4</v>
      </c>
      <c r="H32" s="14">
        <v>1</v>
      </c>
      <c r="I32" s="40">
        <v>59</v>
      </c>
      <c r="J32" s="40">
        <v>1</v>
      </c>
      <c r="K32" s="40">
        <v>60</v>
      </c>
      <c r="L32" s="40">
        <v>1</v>
      </c>
      <c r="M32" s="40">
        <v>212</v>
      </c>
      <c r="N32" s="40"/>
      <c r="O32" s="40"/>
      <c r="P32" s="40"/>
      <c r="Q32" s="40"/>
      <c r="R32" s="40">
        <v>1</v>
      </c>
      <c r="S32" s="40">
        <v>40</v>
      </c>
      <c r="T32" s="40">
        <v>76</v>
      </c>
      <c r="U32" s="40"/>
      <c r="V32" s="45"/>
    </row>
    <row r="33" spans="1:22" ht="15.75" customHeight="1">
      <c r="A33" s="44">
        <v>27</v>
      </c>
      <c r="B33" s="41" t="s">
        <v>46</v>
      </c>
      <c r="C33" s="40">
        <v>565</v>
      </c>
      <c r="D33" s="40">
        <f t="shared" si="0"/>
        <v>422</v>
      </c>
      <c r="E33" s="40">
        <f t="shared" si="1"/>
        <v>74.690265486725664</v>
      </c>
      <c r="F33" s="40">
        <v>1</v>
      </c>
      <c r="G33" s="15">
        <v>8</v>
      </c>
      <c r="H33" s="14">
        <v>1</v>
      </c>
      <c r="I33" s="40">
        <v>59</v>
      </c>
      <c r="J33" s="40">
        <v>1</v>
      </c>
      <c r="K33" s="40">
        <v>60</v>
      </c>
      <c r="L33" s="40">
        <v>1</v>
      </c>
      <c r="M33" s="40">
        <v>198</v>
      </c>
      <c r="N33" s="40"/>
      <c r="O33" s="40"/>
      <c r="P33" s="40"/>
      <c r="Q33" s="40"/>
      <c r="R33" s="40">
        <v>1</v>
      </c>
      <c r="S33" s="40">
        <v>30</v>
      </c>
      <c r="T33" s="40">
        <v>67</v>
      </c>
      <c r="U33" s="40"/>
      <c r="V33" s="45"/>
    </row>
    <row r="34" spans="1:22" ht="15.75" customHeight="1">
      <c r="A34" s="44">
        <v>28</v>
      </c>
      <c r="B34" s="41" t="s">
        <v>47</v>
      </c>
      <c r="C34" s="40">
        <v>307</v>
      </c>
      <c r="D34" s="40">
        <f t="shared" si="0"/>
        <v>223</v>
      </c>
      <c r="E34" s="40">
        <f t="shared" si="1"/>
        <v>72.6384364820847</v>
      </c>
      <c r="F34" s="40">
        <v>1</v>
      </c>
      <c r="G34" s="15">
        <v>8</v>
      </c>
      <c r="H34" s="14">
        <v>1</v>
      </c>
      <c r="I34" s="40">
        <v>60</v>
      </c>
      <c r="J34" s="40">
        <v>1</v>
      </c>
      <c r="K34" s="40">
        <v>20</v>
      </c>
      <c r="L34" s="40">
        <v>1</v>
      </c>
      <c r="M34" s="40">
        <v>105</v>
      </c>
      <c r="N34" s="40"/>
      <c r="O34" s="40"/>
      <c r="P34" s="40"/>
      <c r="Q34" s="40"/>
      <c r="R34" s="40">
        <v>1</v>
      </c>
      <c r="S34" s="40">
        <v>30</v>
      </c>
      <c r="T34" s="40"/>
      <c r="U34" s="40"/>
      <c r="V34" s="45"/>
    </row>
    <row r="35" spans="1:22" ht="15.75" customHeight="1">
      <c r="A35" s="44">
        <v>29</v>
      </c>
      <c r="B35" s="41" t="s">
        <v>48</v>
      </c>
      <c r="C35" s="40">
        <v>290</v>
      </c>
      <c r="D35" s="40">
        <f t="shared" si="0"/>
        <v>273</v>
      </c>
      <c r="E35" s="40">
        <f t="shared" si="1"/>
        <v>94.137931034482762</v>
      </c>
      <c r="F35" s="40">
        <v>1</v>
      </c>
      <c r="G35" s="15">
        <v>9</v>
      </c>
      <c r="H35" s="14">
        <v>1</v>
      </c>
      <c r="I35" s="40">
        <v>38</v>
      </c>
      <c r="J35" s="40">
        <v>1</v>
      </c>
      <c r="K35" s="40">
        <v>20</v>
      </c>
      <c r="L35" s="40">
        <v>1</v>
      </c>
      <c r="M35" s="40">
        <v>128</v>
      </c>
      <c r="N35" s="40"/>
      <c r="O35" s="40"/>
      <c r="P35" s="40"/>
      <c r="Q35" s="40"/>
      <c r="R35" s="40"/>
      <c r="S35" s="40"/>
      <c r="T35" s="40">
        <v>78</v>
      </c>
      <c r="U35" s="40"/>
      <c r="V35" s="45"/>
    </row>
    <row r="36" spans="1:22" ht="15.75" customHeight="1">
      <c r="A36" s="44">
        <v>30</v>
      </c>
      <c r="B36" s="41" t="s">
        <v>49</v>
      </c>
      <c r="C36" s="40">
        <v>102</v>
      </c>
      <c r="D36" s="40">
        <f t="shared" si="0"/>
        <v>146</v>
      </c>
      <c r="E36" s="40">
        <f t="shared" si="1"/>
        <v>143.13725490196077</v>
      </c>
      <c r="F36" s="40">
        <v>1</v>
      </c>
      <c r="G36" s="15">
        <v>3</v>
      </c>
      <c r="H36" s="14">
        <v>1</v>
      </c>
      <c r="I36" s="40">
        <v>24</v>
      </c>
      <c r="J36" s="40">
        <v>1</v>
      </c>
      <c r="K36" s="40">
        <v>20</v>
      </c>
      <c r="L36" s="40">
        <v>1</v>
      </c>
      <c r="M36" s="40">
        <v>68</v>
      </c>
      <c r="N36" s="40"/>
      <c r="O36" s="40"/>
      <c r="P36" s="40"/>
      <c r="Q36" s="40"/>
      <c r="R36" s="40"/>
      <c r="S36" s="40"/>
      <c r="T36" s="40">
        <v>31</v>
      </c>
      <c r="U36" s="40"/>
      <c r="V36" s="45"/>
    </row>
    <row r="37" spans="1:22" ht="15.75" customHeight="1">
      <c r="A37" s="44">
        <v>31</v>
      </c>
      <c r="B37" s="41" t="s">
        <v>50</v>
      </c>
      <c r="C37" s="40">
        <v>31</v>
      </c>
      <c r="D37" s="40">
        <f t="shared" si="0"/>
        <v>47</v>
      </c>
      <c r="E37" s="40">
        <f t="shared" si="1"/>
        <v>151.61290322580646</v>
      </c>
      <c r="F37" s="40">
        <v>1</v>
      </c>
      <c r="G37" s="15">
        <v>1</v>
      </c>
      <c r="H37" s="14">
        <v>1</v>
      </c>
      <c r="I37" s="40">
        <v>17</v>
      </c>
      <c r="J37" s="40">
        <v>1</v>
      </c>
      <c r="K37" s="40">
        <v>9</v>
      </c>
      <c r="L37" s="40">
        <v>1</v>
      </c>
      <c r="M37" s="40">
        <v>20</v>
      </c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15.75" customHeight="1">
      <c r="A38" s="44">
        <v>32</v>
      </c>
      <c r="B38" s="41" t="s">
        <v>51</v>
      </c>
      <c r="C38" s="40">
        <v>58</v>
      </c>
      <c r="D38" s="40">
        <f t="shared" si="0"/>
        <v>45</v>
      </c>
      <c r="E38" s="40">
        <f t="shared" si="1"/>
        <v>77.58620689655173</v>
      </c>
      <c r="F38" s="40">
        <v>1</v>
      </c>
      <c r="G38" s="15">
        <v>1</v>
      </c>
      <c r="H38" s="14"/>
      <c r="I38" s="40"/>
      <c r="J38" s="40">
        <v>1</v>
      </c>
      <c r="K38" s="40">
        <v>9</v>
      </c>
      <c r="L38" s="40"/>
      <c r="M38" s="40">
        <v>35</v>
      </c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15.75" customHeight="1">
      <c r="A39" s="44">
        <v>33</v>
      </c>
      <c r="B39" s="41" t="s">
        <v>52</v>
      </c>
      <c r="C39" s="40">
        <v>46</v>
      </c>
      <c r="D39" s="40">
        <f t="shared" si="0"/>
        <v>44</v>
      </c>
      <c r="E39" s="40">
        <f t="shared" si="1"/>
        <v>95.65217391304347</v>
      </c>
      <c r="F39" s="40">
        <v>1</v>
      </c>
      <c r="G39" s="15">
        <v>1</v>
      </c>
      <c r="H39" s="14"/>
      <c r="I39" s="40"/>
      <c r="J39" s="40">
        <v>1</v>
      </c>
      <c r="K39" s="40">
        <v>9</v>
      </c>
      <c r="L39" s="40"/>
      <c r="M39" s="40">
        <v>34</v>
      </c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15.75">
      <c r="A40" s="46">
        <v>34</v>
      </c>
      <c r="B40" s="10" t="s">
        <v>53</v>
      </c>
      <c r="C40" s="40">
        <v>20</v>
      </c>
      <c r="D40" s="40">
        <f t="shared" si="0"/>
        <v>17</v>
      </c>
      <c r="E40" s="40">
        <f t="shared" si="1"/>
        <v>85</v>
      </c>
      <c r="F40" s="40">
        <v>1</v>
      </c>
      <c r="G40" s="15">
        <v>1</v>
      </c>
      <c r="H40" s="14"/>
      <c r="I40" s="40"/>
      <c r="J40" s="40">
        <v>1</v>
      </c>
      <c r="K40" s="40">
        <v>8</v>
      </c>
      <c r="L40" s="40"/>
      <c r="M40" s="40">
        <v>8</v>
      </c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15.75">
      <c r="A41" s="46">
        <v>35</v>
      </c>
      <c r="B41" s="10" t="s">
        <v>54</v>
      </c>
      <c r="C41" s="40">
        <v>22</v>
      </c>
      <c r="D41" s="40">
        <f t="shared" si="0"/>
        <v>33</v>
      </c>
      <c r="E41" s="40">
        <f t="shared" si="1"/>
        <v>150</v>
      </c>
      <c r="F41" s="40">
        <v>1</v>
      </c>
      <c r="G41" s="15">
        <v>1</v>
      </c>
      <c r="H41" s="14"/>
      <c r="I41" s="40"/>
      <c r="J41" s="40">
        <v>1</v>
      </c>
      <c r="K41" s="40">
        <v>9</v>
      </c>
      <c r="L41" s="40"/>
      <c r="M41" s="40">
        <v>23</v>
      </c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15.75">
      <c r="A42" s="46">
        <v>36</v>
      </c>
      <c r="B42" s="10" t="s">
        <v>55</v>
      </c>
      <c r="C42" s="40">
        <v>26</v>
      </c>
      <c r="D42" s="40">
        <f t="shared" si="0"/>
        <v>19</v>
      </c>
      <c r="E42" s="40">
        <f t="shared" si="1"/>
        <v>73.07692307692308</v>
      </c>
      <c r="F42" s="40">
        <v>1</v>
      </c>
      <c r="G42" s="15">
        <v>1</v>
      </c>
      <c r="H42" s="14"/>
      <c r="I42" s="40"/>
      <c r="J42" s="40">
        <v>1</v>
      </c>
      <c r="K42" s="40">
        <v>8</v>
      </c>
      <c r="L42" s="40"/>
      <c r="M42" s="40">
        <v>10</v>
      </c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15.75">
      <c r="A43" s="46">
        <v>37</v>
      </c>
      <c r="B43" s="10" t="s">
        <v>56</v>
      </c>
      <c r="C43" s="40">
        <v>46</v>
      </c>
      <c r="D43" s="40">
        <f t="shared" si="0"/>
        <v>16</v>
      </c>
      <c r="E43" s="40">
        <f t="shared" si="1"/>
        <v>34.782608695652172</v>
      </c>
      <c r="F43" s="40">
        <v>1</v>
      </c>
      <c r="G43" s="15">
        <v>1</v>
      </c>
      <c r="H43" s="14"/>
      <c r="I43" s="40"/>
      <c r="J43" s="40">
        <v>1</v>
      </c>
      <c r="K43" s="40">
        <v>6</v>
      </c>
      <c r="L43" s="40"/>
      <c r="M43" s="40">
        <v>9</v>
      </c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15.75">
      <c r="A44" s="46">
        <v>38</v>
      </c>
      <c r="B44" s="10" t="s">
        <v>57</v>
      </c>
      <c r="C44" s="40">
        <v>57</v>
      </c>
      <c r="D44" s="40">
        <f t="shared" si="0"/>
        <v>24</v>
      </c>
      <c r="E44" s="40">
        <f t="shared" si="1"/>
        <v>42.10526315789474</v>
      </c>
      <c r="F44" s="40">
        <v>1</v>
      </c>
      <c r="G44" s="15">
        <v>1</v>
      </c>
      <c r="H44" s="14">
        <v>1</v>
      </c>
      <c r="I44" s="40">
        <v>9</v>
      </c>
      <c r="J44" s="40">
        <v>1</v>
      </c>
      <c r="K44" s="40">
        <v>9</v>
      </c>
      <c r="L44" s="40"/>
      <c r="M44" s="40">
        <v>5</v>
      </c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16.5" thickBot="1">
      <c r="A45" s="47"/>
      <c r="B45" s="48" t="s">
        <v>59</v>
      </c>
      <c r="C45" s="50">
        <f>SUM(C7:C44)</f>
        <v>14339</v>
      </c>
      <c r="D45" s="51">
        <f t="shared" si="0"/>
        <v>11425</v>
      </c>
      <c r="E45" s="51">
        <f t="shared" si="1"/>
        <v>79.677801799288659</v>
      </c>
      <c r="F45" s="50">
        <f>SUM(F7:F44)</f>
        <v>38</v>
      </c>
      <c r="G45" s="18">
        <f>SUM(G7:G44)</f>
        <v>200</v>
      </c>
      <c r="H45" s="18">
        <f>SUM(H7:H44)</f>
        <v>32</v>
      </c>
      <c r="I45" s="50">
        <f>SUM(I7:I44)</f>
        <v>1172</v>
      </c>
      <c r="J45" s="50">
        <f t="shared" ref="J45:V45" si="2">SUM(J7:J44)</f>
        <v>38</v>
      </c>
      <c r="K45" s="50">
        <f t="shared" si="2"/>
        <v>1627</v>
      </c>
      <c r="L45" s="50">
        <f t="shared" si="2"/>
        <v>31</v>
      </c>
      <c r="M45" s="50">
        <f t="shared" si="2"/>
        <v>5389</v>
      </c>
      <c r="N45" s="50">
        <f t="shared" si="2"/>
        <v>0</v>
      </c>
      <c r="O45" s="50">
        <f t="shared" si="2"/>
        <v>0</v>
      </c>
      <c r="P45" s="50">
        <f t="shared" si="2"/>
        <v>0</v>
      </c>
      <c r="Q45" s="50">
        <f t="shared" si="2"/>
        <v>0</v>
      </c>
      <c r="R45" s="50">
        <f t="shared" si="2"/>
        <v>22</v>
      </c>
      <c r="S45" s="50">
        <f t="shared" si="2"/>
        <v>740</v>
      </c>
      <c r="T45" s="50">
        <f t="shared" si="2"/>
        <v>2297</v>
      </c>
      <c r="U45" s="50">
        <f t="shared" si="2"/>
        <v>0</v>
      </c>
      <c r="V45" s="50">
        <f t="shared" si="2"/>
        <v>0</v>
      </c>
    </row>
    <row r="47" spans="1:22">
      <c r="B47" s="96" t="s">
        <v>75</v>
      </c>
      <c r="C47" s="96"/>
      <c r="D47" s="96"/>
      <c r="E47" s="96"/>
      <c r="F47" s="23"/>
      <c r="G47" s="23"/>
      <c r="H47" s="23"/>
      <c r="I47" s="23"/>
      <c r="J47" s="23"/>
      <c r="K47" s="24"/>
    </row>
    <row r="48" spans="1:22" ht="15.75">
      <c r="B48" s="96"/>
      <c r="C48" s="96"/>
      <c r="D48" s="96"/>
      <c r="E48" s="96"/>
      <c r="F48" s="1"/>
      <c r="G48" s="26"/>
      <c r="H48" s="26"/>
      <c r="I48" s="26"/>
    </row>
    <row r="49" spans="2:9" ht="15.75">
      <c r="B49" s="96"/>
      <c r="C49" s="96"/>
      <c r="D49" s="96"/>
      <c r="E49" s="96"/>
      <c r="F49" s="26"/>
      <c r="G49" s="26"/>
      <c r="H49" s="26"/>
      <c r="I49" s="26" t="s">
        <v>93</v>
      </c>
    </row>
  </sheetData>
  <mergeCells count="17">
    <mergeCell ref="B1:T3"/>
    <mergeCell ref="R4:U4"/>
    <mergeCell ref="B5:B6"/>
    <mergeCell ref="C5:C6"/>
    <mergeCell ref="D5:D6"/>
    <mergeCell ref="E5:E6"/>
    <mergeCell ref="F5:G5"/>
    <mergeCell ref="H5:I5"/>
    <mergeCell ref="J5:K5"/>
    <mergeCell ref="B47:E49"/>
    <mergeCell ref="V5:V6"/>
    <mergeCell ref="L5:M5"/>
    <mergeCell ref="N5:O5"/>
    <mergeCell ref="P5:Q5"/>
    <mergeCell ref="R5:S5"/>
    <mergeCell ref="T5:T6"/>
    <mergeCell ref="U5:U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Лист1!Область_печати</vt:lpstr>
    </vt:vector>
  </TitlesOfParts>
  <Company>абб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User</cp:lastModifiedBy>
  <cp:lastPrinted>2026-05-28T11:51:10Z</cp:lastPrinted>
  <dcterms:created xsi:type="dcterms:W3CDTF">2021-05-19T06:57:44Z</dcterms:created>
  <dcterms:modified xsi:type="dcterms:W3CDTF">2026-05-28T11:59:10Z</dcterms:modified>
</cp:coreProperties>
</file>